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81.52\市町村課nas\02　行政\43 市町村概要（全国市町村要覧,職員録含む）\令和３年度\05.入稿\101.資料集データ\資料集②（市町村税編）\第２編\"/>
    </mc:Choice>
  </mc:AlternateContent>
  <bookViews>
    <workbookView xWindow="0" yWindow="0" windowWidth="23040" windowHeight="9096" tabRatio="762"/>
  </bookViews>
  <sheets>
    <sheet name="徴収実績" sheetId="1" r:id="rId1"/>
  </sheets>
  <definedNames>
    <definedName name="_xlnm._FilterDatabase" localSheetId="0" hidden="1">徴収実績!#REF!</definedName>
    <definedName name="_xlnm.Criteria" localSheetId="0">徴収実績!#REF!</definedName>
    <definedName name="_xlnm.Print_Area" localSheetId="0">徴収実績!$A$1:$BR$50</definedName>
  </definedNames>
  <calcPr calcId="162913"/>
</workbook>
</file>

<file path=xl/calcChain.xml><?xml version="1.0" encoding="utf-8"?>
<calcChain xmlns="http://schemas.openxmlformats.org/spreadsheetml/2006/main">
  <c r="BH43" i="1" l="1"/>
  <c r="BG44" i="1"/>
  <c r="BG25" i="1"/>
  <c r="BG26" i="1"/>
  <c r="BG27" i="1"/>
  <c r="BG28" i="1"/>
  <c r="BH28" i="1"/>
  <c r="BG29" i="1"/>
  <c r="BG30" i="1"/>
  <c r="BG31" i="1"/>
  <c r="BG32" i="1"/>
  <c r="BG33" i="1"/>
  <c r="BG34" i="1"/>
  <c r="BG35" i="1"/>
  <c r="BG36" i="1"/>
  <c r="BH36" i="1"/>
  <c r="BG37" i="1"/>
  <c r="BG38" i="1"/>
  <c r="BG39" i="1"/>
  <c r="BG40" i="1"/>
  <c r="BH40" i="1"/>
  <c r="BG41" i="1"/>
  <c r="BG42" i="1"/>
  <c r="BG24" i="1"/>
  <c r="BG9" i="1"/>
  <c r="BG10" i="1"/>
  <c r="BG11" i="1"/>
  <c r="BG12" i="1"/>
  <c r="BH12" i="1"/>
  <c r="BG13" i="1"/>
  <c r="BG14" i="1"/>
  <c r="BH14" i="1"/>
  <c r="BG15" i="1"/>
  <c r="BG16" i="1"/>
  <c r="BG17" i="1"/>
  <c r="BG18" i="1"/>
  <c r="BG19" i="1"/>
  <c r="BG20" i="1"/>
  <c r="BH20" i="1"/>
  <c r="BG21" i="1"/>
  <c r="BH16" i="1"/>
  <c r="BG22" i="1"/>
  <c r="BF22" i="1"/>
  <c r="AX45" i="1"/>
  <c r="AX23" i="1"/>
  <c r="AN23" i="1"/>
  <c r="AX46" i="1"/>
  <c r="AX44" i="1"/>
  <c r="AN44" i="1"/>
  <c r="AN46" i="1"/>
  <c r="AM46" i="1"/>
  <c r="AL46" i="1"/>
  <c r="AN43" i="1"/>
  <c r="AN42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25" i="1"/>
  <c r="BF24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9" i="1"/>
  <c r="AX13" i="1"/>
  <c r="AX14" i="1"/>
  <c r="AX15" i="1"/>
  <c r="AX16" i="1"/>
  <c r="AX17" i="1"/>
  <c r="AX18" i="1"/>
  <c r="AX19" i="1"/>
  <c r="AX20" i="1"/>
  <c r="AX21" i="1"/>
  <c r="BE13" i="1"/>
  <c r="BI2" i="1"/>
  <c r="BI48" i="1"/>
  <c r="AM43" i="1"/>
  <c r="AM23" i="1"/>
  <c r="AM44" i="1"/>
  <c r="AL23" i="1"/>
  <c r="AL44" i="1"/>
  <c r="AY2" i="1"/>
  <c r="AO2" i="1"/>
  <c r="AE2" i="1"/>
  <c r="U2" i="1"/>
  <c r="AY48" i="1"/>
  <c r="AO48" i="1"/>
  <c r="AE48" i="1"/>
  <c r="U48" i="1"/>
  <c r="K48" i="1"/>
  <c r="K2" i="1"/>
  <c r="L23" i="1"/>
  <c r="AJ43" i="1"/>
  <c r="D9" i="1"/>
  <c r="G9" i="1"/>
  <c r="J9" i="1"/>
  <c r="N9" i="1"/>
  <c r="Q9" i="1"/>
  <c r="T9" i="1"/>
  <c r="X9" i="1"/>
  <c r="AA9" i="1"/>
  <c r="AD9" i="1"/>
  <c r="AH9" i="1"/>
  <c r="AK9" i="1"/>
  <c r="AR9" i="1"/>
  <c r="AU9" i="1"/>
  <c r="AX9" i="1"/>
  <c r="BB9" i="1"/>
  <c r="BE9" i="1"/>
  <c r="D10" i="1"/>
  <c r="G10" i="1"/>
  <c r="J10" i="1"/>
  <c r="N10" i="1"/>
  <c r="Q10" i="1"/>
  <c r="X10" i="1"/>
  <c r="AA10" i="1"/>
  <c r="AD10" i="1"/>
  <c r="AH10" i="1"/>
  <c r="AK10" i="1"/>
  <c r="AR10" i="1"/>
  <c r="AU10" i="1"/>
  <c r="AX10" i="1"/>
  <c r="BB10" i="1"/>
  <c r="BE10" i="1"/>
  <c r="G11" i="1"/>
  <c r="J11" i="1"/>
  <c r="N11" i="1"/>
  <c r="Q11" i="1"/>
  <c r="T11" i="1"/>
  <c r="X11" i="1"/>
  <c r="AA11" i="1"/>
  <c r="AD11" i="1"/>
  <c r="AH11" i="1"/>
  <c r="AK11" i="1"/>
  <c r="AR11" i="1"/>
  <c r="AU11" i="1"/>
  <c r="AX11" i="1"/>
  <c r="BB11" i="1"/>
  <c r="BE11" i="1"/>
  <c r="D12" i="1"/>
  <c r="G12" i="1"/>
  <c r="J12" i="1"/>
  <c r="N12" i="1"/>
  <c r="Q12" i="1"/>
  <c r="X12" i="1"/>
  <c r="AA12" i="1"/>
  <c r="AD12" i="1"/>
  <c r="AH12" i="1"/>
  <c r="AK12" i="1"/>
  <c r="AR12" i="1"/>
  <c r="AU12" i="1"/>
  <c r="AX12" i="1"/>
  <c r="BB12" i="1"/>
  <c r="BE12" i="1"/>
  <c r="G13" i="1"/>
  <c r="J13" i="1"/>
  <c r="N13" i="1"/>
  <c r="Q13" i="1"/>
  <c r="X13" i="1"/>
  <c r="AA13" i="1"/>
  <c r="AD13" i="1"/>
  <c r="AH13" i="1"/>
  <c r="AK13" i="1"/>
  <c r="AR13" i="1"/>
  <c r="AU13" i="1"/>
  <c r="BB13" i="1"/>
  <c r="D14" i="1"/>
  <c r="G14" i="1"/>
  <c r="J14" i="1"/>
  <c r="N14" i="1"/>
  <c r="Q14" i="1"/>
  <c r="X14" i="1"/>
  <c r="AA14" i="1"/>
  <c r="AD14" i="1"/>
  <c r="AH14" i="1"/>
  <c r="AK14" i="1"/>
  <c r="AR14" i="1"/>
  <c r="AU14" i="1"/>
  <c r="BB14" i="1"/>
  <c r="BE14" i="1"/>
  <c r="G15" i="1"/>
  <c r="J15" i="1"/>
  <c r="N15" i="1"/>
  <c r="Q15" i="1"/>
  <c r="T15" i="1"/>
  <c r="X15" i="1"/>
  <c r="AA15" i="1"/>
  <c r="AD15" i="1"/>
  <c r="AH15" i="1"/>
  <c r="AK15" i="1"/>
  <c r="AR15" i="1"/>
  <c r="AU15" i="1"/>
  <c r="BB15" i="1"/>
  <c r="BE15" i="1"/>
  <c r="D16" i="1"/>
  <c r="G16" i="1"/>
  <c r="J16" i="1"/>
  <c r="N16" i="1"/>
  <c r="Q16" i="1"/>
  <c r="X16" i="1"/>
  <c r="AA16" i="1"/>
  <c r="AD16" i="1"/>
  <c r="AH16" i="1"/>
  <c r="AK16" i="1"/>
  <c r="AR16" i="1"/>
  <c r="AU16" i="1"/>
  <c r="BB16" i="1"/>
  <c r="BE16" i="1"/>
  <c r="G17" i="1"/>
  <c r="J17" i="1"/>
  <c r="N17" i="1"/>
  <c r="Q17" i="1"/>
  <c r="T17" i="1"/>
  <c r="X17" i="1"/>
  <c r="AA17" i="1"/>
  <c r="AD17" i="1"/>
  <c r="AH17" i="1"/>
  <c r="AK17" i="1"/>
  <c r="AR17" i="1"/>
  <c r="AU17" i="1"/>
  <c r="BB17" i="1"/>
  <c r="BE17" i="1"/>
  <c r="D18" i="1"/>
  <c r="G18" i="1"/>
  <c r="J18" i="1"/>
  <c r="N18" i="1"/>
  <c r="Q18" i="1"/>
  <c r="X18" i="1"/>
  <c r="AA18" i="1"/>
  <c r="AD18" i="1"/>
  <c r="AH18" i="1"/>
  <c r="AK18" i="1"/>
  <c r="AR18" i="1"/>
  <c r="AU18" i="1"/>
  <c r="BB18" i="1"/>
  <c r="BE18" i="1"/>
  <c r="G19" i="1"/>
  <c r="J19" i="1"/>
  <c r="N19" i="1"/>
  <c r="Q19" i="1"/>
  <c r="T19" i="1"/>
  <c r="X19" i="1"/>
  <c r="AA19" i="1"/>
  <c r="AD19" i="1"/>
  <c r="AH19" i="1"/>
  <c r="AK19" i="1"/>
  <c r="AR19" i="1"/>
  <c r="AU19" i="1"/>
  <c r="BB19" i="1"/>
  <c r="BE19" i="1"/>
  <c r="D20" i="1"/>
  <c r="G20" i="1"/>
  <c r="J20" i="1"/>
  <c r="N20" i="1"/>
  <c r="Q20" i="1"/>
  <c r="X20" i="1"/>
  <c r="AA20" i="1"/>
  <c r="AD20" i="1"/>
  <c r="AH20" i="1"/>
  <c r="AK20" i="1"/>
  <c r="AR20" i="1"/>
  <c r="AU20" i="1"/>
  <c r="BB20" i="1"/>
  <c r="BE20" i="1"/>
  <c r="G21" i="1"/>
  <c r="J21" i="1"/>
  <c r="N21" i="1"/>
  <c r="Q21" i="1"/>
  <c r="T21" i="1"/>
  <c r="X21" i="1"/>
  <c r="AA21" i="1"/>
  <c r="AD21" i="1"/>
  <c r="AH21" i="1"/>
  <c r="AK21" i="1"/>
  <c r="AR21" i="1"/>
  <c r="AU21" i="1"/>
  <c r="BB21" i="1"/>
  <c r="BE21" i="1"/>
  <c r="B23" i="1"/>
  <c r="D22" i="1"/>
  <c r="G22" i="1"/>
  <c r="J22" i="1"/>
  <c r="N22" i="1"/>
  <c r="Q22" i="1"/>
  <c r="T22" i="1"/>
  <c r="X22" i="1"/>
  <c r="AA22" i="1"/>
  <c r="AD22" i="1"/>
  <c r="AH22" i="1"/>
  <c r="AK22" i="1"/>
  <c r="AR22" i="1"/>
  <c r="AU22" i="1"/>
  <c r="AX22" i="1"/>
  <c r="BB22" i="1"/>
  <c r="BE22" i="1"/>
  <c r="C23" i="1"/>
  <c r="E23" i="1"/>
  <c r="F23" i="1"/>
  <c r="H23" i="1"/>
  <c r="J23" i="1"/>
  <c r="I23" i="1"/>
  <c r="M23" i="1"/>
  <c r="O23" i="1"/>
  <c r="P23" i="1"/>
  <c r="R23" i="1"/>
  <c r="V23" i="1"/>
  <c r="W23" i="1"/>
  <c r="Y23" i="1"/>
  <c r="Z23" i="1"/>
  <c r="AB23" i="1"/>
  <c r="AC23" i="1"/>
  <c r="AF23" i="1"/>
  <c r="AG23" i="1"/>
  <c r="AI23" i="1"/>
  <c r="AJ23" i="1"/>
  <c r="AP23" i="1"/>
  <c r="AQ23" i="1"/>
  <c r="AS23" i="1"/>
  <c r="AT23" i="1"/>
  <c r="AU23" i="1"/>
  <c r="AV23" i="1"/>
  <c r="AW23" i="1"/>
  <c r="AZ23" i="1"/>
  <c r="BA23" i="1"/>
  <c r="BC23" i="1"/>
  <c r="BD23" i="1"/>
  <c r="BD44" i="1"/>
  <c r="BD46" i="1"/>
  <c r="BD47" i="1"/>
  <c r="BJ23" i="1"/>
  <c r="BK23" i="1"/>
  <c r="D24" i="1"/>
  <c r="G24" i="1"/>
  <c r="J24" i="1"/>
  <c r="N24" i="1"/>
  <c r="Q24" i="1"/>
  <c r="X24" i="1"/>
  <c r="AA24" i="1"/>
  <c r="AD24" i="1"/>
  <c r="AH24" i="1"/>
  <c r="AK24" i="1"/>
  <c r="AR24" i="1"/>
  <c r="AU24" i="1"/>
  <c r="AX24" i="1"/>
  <c r="BB24" i="1"/>
  <c r="BE24" i="1"/>
  <c r="G25" i="1"/>
  <c r="J25" i="1"/>
  <c r="N25" i="1"/>
  <c r="Q25" i="1"/>
  <c r="X25" i="1"/>
  <c r="AA25" i="1"/>
  <c r="AD25" i="1"/>
  <c r="AH25" i="1"/>
  <c r="AK25" i="1"/>
  <c r="AR25" i="1"/>
  <c r="AU25" i="1"/>
  <c r="AX25" i="1"/>
  <c r="BB25" i="1"/>
  <c r="BE25" i="1"/>
  <c r="D26" i="1"/>
  <c r="G26" i="1"/>
  <c r="J26" i="1"/>
  <c r="N26" i="1"/>
  <c r="Q26" i="1"/>
  <c r="X26" i="1"/>
  <c r="AA26" i="1"/>
  <c r="AD26" i="1"/>
  <c r="AH26" i="1"/>
  <c r="AK26" i="1"/>
  <c r="AR26" i="1"/>
  <c r="AU26" i="1"/>
  <c r="AX26" i="1"/>
  <c r="BB26" i="1"/>
  <c r="BE26" i="1"/>
  <c r="G27" i="1"/>
  <c r="J27" i="1"/>
  <c r="N27" i="1"/>
  <c r="Q27" i="1"/>
  <c r="X27" i="1"/>
  <c r="AA27" i="1"/>
  <c r="AD27" i="1"/>
  <c r="AH27" i="1"/>
  <c r="AK27" i="1"/>
  <c r="AR27" i="1"/>
  <c r="AU27" i="1"/>
  <c r="AX27" i="1"/>
  <c r="BB27" i="1"/>
  <c r="BE27" i="1"/>
  <c r="D28" i="1"/>
  <c r="G28" i="1"/>
  <c r="J28" i="1"/>
  <c r="N28" i="1"/>
  <c r="Q28" i="1"/>
  <c r="X28" i="1"/>
  <c r="AA28" i="1"/>
  <c r="AD28" i="1"/>
  <c r="AH28" i="1"/>
  <c r="AK28" i="1"/>
  <c r="AR28" i="1"/>
  <c r="AU28" i="1"/>
  <c r="AX28" i="1"/>
  <c r="BB28" i="1"/>
  <c r="BE28" i="1"/>
  <c r="G29" i="1"/>
  <c r="J29" i="1"/>
  <c r="N29" i="1"/>
  <c r="Q29" i="1"/>
  <c r="X29" i="1"/>
  <c r="AA29" i="1"/>
  <c r="AD29" i="1"/>
  <c r="AH29" i="1"/>
  <c r="AK29" i="1"/>
  <c r="AR29" i="1"/>
  <c r="AU29" i="1"/>
  <c r="AX29" i="1"/>
  <c r="BB29" i="1"/>
  <c r="BE29" i="1"/>
  <c r="D30" i="1"/>
  <c r="G30" i="1"/>
  <c r="J30" i="1"/>
  <c r="N30" i="1"/>
  <c r="Q30" i="1"/>
  <c r="X30" i="1"/>
  <c r="AA30" i="1"/>
  <c r="AD30" i="1"/>
  <c r="AH30" i="1"/>
  <c r="AK30" i="1"/>
  <c r="AR30" i="1"/>
  <c r="AU30" i="1"/>
  <c r="AX30" i="1"/>
  <c r="BB30" i="1"/>
  <c r="BE30" i="1"/>
  <c r="G31" i="1"/>
  <c r="J31" i="1"/>
  <c r="N31" i="1"/>
  <c r="Q31" i="1"/>
  <c r="X31" i="1"/>
  <c r="AA31" i="1"/>
  <c r="AD31" i="1"/>
  <c r="AH31" i="1"/>
  <c r="AK31" i="1"/>
  <c r="AR31" i="1"/>
  <c r="AU31" i="1"/>
  <c r="AX31" i="1"/>
  <c r="BB31" i="1"/>
  <c r="BE31" i="1"/>
  <c r="D32" i="1"/>
  <c r="G32" i="1"/>
  <c r="J32" i="1"/>
  <c r="N32" i="1"/>
  <c r="Q32" i="1"/>
  <c r="X32" i="1"/>
  <c r="AA32" i="1"/>
  <c r="AD32" i="1"/>
  <c r="AH32" i="1"/>
  <c r="AK32" i="1"/>
  <c r="AR32" i="1"/>
  <c r="AU32" i="1"/>
  <c r="AX32" i="1"/>
  <c r="BB32" i="1"/>
  <c r="BE32" i="1"/>
  <c r="G33" i="1"/>
  <c r="J33" i="1"/>
  <c r="N33" i="1"/>
  <c r="Q33" i="1"/>
  <c r="X33" i="1"/>
  <c r="AA33" i="1"/>
  <c r="AD33" i="1"/>
  <c r="AH33" i="1"/>
  <c r="AK33" i="1"/>
  <c r="AR33" i="1"/>
  <c r="AU33" i="1"/>
  <c r="AX33" i="1"/>
  <c r="BB33" i="1"/>
  <c r="BE33" i="1"/>
  <c r="D34" i="1"/>
  <c r="G34" i="1"/>
  <c r="J34" i="1"/>
  <c r="N34" i="1"/>
  <c r="Q34" i="1"/>
  <c r="X34" i="1"/>
  <c r="AA34" i="1"/>
  <c r="AD34" i="1"/>
  <c r="AH34" i="1"/>
  <c r="AK34" i="1"/>
  <c r="AR34" i="1"/>
  <c r="AU34" i="1"/>
  <c r="AX34" i="1"/>
  <c r="BB34" i="1"/>
  <c r="BE34" i="1"/>
  <c r="G35" i="1"/>
  <c r="J35" i="1"/>
  <c r="N35" i="1"/>
  <c r="Q35" i="1"/>
  <c r="X35" i="1"/>
  <c r="AA35" i="1"/>
  <c r="AD35" i="1"/>
  <c r="AH35" i="1"/>
  <c r="AK35" i="1"/>
  <c r="AR35" i="1"/>
  <c r="AU35" i="1"/>
  <c r="AX35" i="1"/>
  <c r="BB35" i="1"/>
  <c r="BE35" i="1"/>
  <c r="D36" i="1"/>
  <c r="G36" i="1"/>
  <c r="J36" i="1"/>
  <c r="N36" i="1"/>
  <c r="Q36" i="1"/>
  <c r="X36" i="1"/>
  <c r="AA36" i="1"/>
  <c r="AD36" i="1"/>
  <c r="AH36" i="1"/>
  <c r="AK36" i="1"/>
  <c r="AR36" i="1"/>
  <c r="AU36" i="1"/>
  <c r="AX36" i="1"/>
  <c r="BB36" i="1"/>
  <c r="BE36" i="1"/>
  <c r="G37" i="1"/>
  <c r="J37" i="1"/>
  <c r="N37" i="1"/>
  <c r="Q37" i="1"/>
  <c r="X37" i="1"/>
  <c r="AA37" i="1"/>
  <c r="AD37" i="1"/>
  <c r="AH37" i="1"/>
  <c r="AK37" i="1"/>
  <c r="AR37" i="1"/>
  <c r="AU37" i="1"/>
  <c r="AX37" i="1"/>
  <c r="BB37" i="1"/>
  <c r="BE37" i="1"/>
  <c r="D38" i="1"/>
  <c r="G38" i="1"/>
  <c r="J38" i="1"/>
  <c r="N38" i="1"/>
  <c r="Q38" i="1"/>
  <c r="X38" i="1"/>
  <c r="AA38" i="1"/>
  <c r="AD38" i="1"/>
  <c r="AH38" i="1"/>
  <c r="AK38" i="1"/>
  <c r="AR38" i="1"/>
  <c r="AU38" i="1"/>
  <c r="AX38" i="1"/>
  <c r="BB38" i="1"/>
  <c r="BE38" i="1"/>
  <c r="G39" i="1"/>
  <c r="J39" i="1"/>
  <c r="N39" i="1"/>
  <c r="Q39" i="1"/>
  <c r="X39" i="1"/>
  <c r="AA39" i="1"/>
  <c r="AD39" i="1"/>
  <c r="AH39" i="1"/>
  <c r="AK39" i="1"/>
  <c r="AR39" i="1"/>
  <c r="AU39" i="1"/>
  <c r="AX39" i="1"/>
  <c r="BB39" i="1"/>
  <c r="BE39" i="1"/>
  <c r="D40" i="1"/>
  <c r="G40" i="1"/>
  <c r="J40" i="1"/>
  <c r="N40" i="1"/>
  <c r="Q40" i="1"/>
  <c r="X40" i="1"/>
  <c r="AA40" i="1"/>
  <c r="AD40" i="1"/>
  <c r="AH40" i="1"/>
  <c r="AK40" i="1"/>
  <c r="AR40" i="1"/>
  <c r="AU40" i="1"/>
  <c r="AX40" i="1"/>
  <c r="BB40" i="1"/>
  <c r="BE40" i="1"/>
  <c r="G41" i="1"/>
  <c r="J41" i="1"/>
  <c r="N41" i="1"/>
  <c r="Q41" i="1"/>
  <c r="X41" i="1"/>
  <c r="AA41" i="1"/>
  <c r="AD41" i="1"/>
  <c r="AH41" i="1"/>
  <c r="AK41" i="1"/>
  <c r="AR41" i="1"/>
  <c r="AU41" i="1"/>
  <c r="AX41" i="1"/>
  <c r="BB41" i="1"/>
  <c r="BE41" i="1"/>
  <c r="D42" i="1"/>
  <c r="G42" i="1"/>
  <c r="J42" i="1"/>
  <c r="N42" i="1"/>
  <c r="Q42" i="1"/>
  <c r="X42" i="1"/>
  <c r="AA42" i="1"/>
  <c r="AD42" i="1"/>
  <c r="AH42" i="1"/>
  <c r="AK42" i="1"/>
  <c r="AR42" i="1"/>
  <c r="AU42" i="1"/>
  <c r="AX42" i="1"/>
  <c r="BB42" i="1"/>
  <c r="BE42" i="1"/>
  <c r="BK43" i="1"/>
  <c r="BJ43" i="1"/>
  <c r="BD43" i="1"/>
  <c r="BE43" i="1"/>
  <c r="BC43" i="1"/>
  <c r="BA43" i="1"/>
  <c r="AZ43" i="1"/>
  <c r="AZ44" i="1"/>
  <c r="AZ46" i="1"/>
  <c r="AZ47" i="1"/>
  <c r="AW43" i="1"/>
  <c r="AV43" i="1"/>
  <c r="AT43" i="1"/>
  <c r="AS43" i="1"/>
  <c r="AS44" i="1"/>
  <c r="AS46" i="1"/>
  <c r="AS47" i="1"/>
  <c r="AQ43" i="1"/>
  <c r="AR43" i="1"/>
  <c r="AP43" i="1"/>
  <c r="AI43" i="1"/>
  <c r="AG43" i="1"/>
  <c r="AG44" i="1"/>
  <c r="AG46" i="1"/>
  <c r="AG47" i="1"/>
  <c r="AF43" i="1"/>
  <c r="AC43" i="1"/>
  <c r="AB43" i="1"/>
  <c r="AB44" i="1"/>
  <c r="AB46" i="1"/>
  <c r="AB47" i="1"/>
  <c r="Z43" i="1"/>
  <c r="Y43" i="1"/>
  <c r="W43" i="1"/>
  <c r="W44" i="1"/>
  <c r="W46" i="1"/>
  <c r="W47" i="1"/>
  <c r="V43" i="1"/>
  <c r="P43" i="1"/>
  <c r="O43" i="1"/>
  <c r="M43" i="1"/>
  <c r="L43" i="1"/>
  <c r="I43" i="1"/>
  <c r="I44" i="1"/>
  <c r="I46" i="1"/>
  <c r="I47" i="1"/>
  <c r="H43" i="1"/>
  <c r="F43" i="1"/>
  <c r="G43" i="1"/>
  <c r="E43" i="1"/>
  <c r="E44" i="1"/>
  <c r="BL21" i="1"/>
  <c r="T41" i="1"/>
  <c r="D41" i="1"/>
  <c r="T39" i="1"/>
  <c r="D39" i="1"/>
  <c r="R43" i="1"/>
  <c r="T37" i="1"/>
  <c r="D37" i="1"/>
  <c r="T35" i="1"/>
  <c r="D35" i="1"/>
  <c r="T33" i="1"/>
  <c r="D33" i="1"/>
  <c r="T31" i="1"/>
  <c r="D31" i="1"/>
  <c r="T29" i="1"/>
  <c r="D29" i="1"/>
  <c r="T27" i="1"/>
  <c r="D27" i="1"/>
  <c r="T25" i="1"/>
  <c r="D25" i="1"/>
  <c r="G23" i="1"/>
  <c r="T20" i="1"/>
  <c r="T18" i="1"/>
  <c r="T16" i="1"/>
  <c r="T14" i="1"/>
  <c r="T13" i="1"/>
  <c r="D13" i="1"/>
  <c r="T10" i="1"/>
  <c r="T42" i="1"/>
  <c r="T40" i="1"/>
  <c r="T38" i="1"/>
  <c r="T36" i="1"/>
  <c r="T34" i="1"/>
  <c r="T32" i="1"/>
  <c r="T30" i="1"/>
  <c r="T28" i="1"/>
  <c r="T26" i="1"/>
  <c r="T24" i="1"/>
  <c r="D21" i="1"/>
  <c r="D19" i="1"/>
  <c r="D17" i="1"/>
  <c r="D15" i="1"/>
  <c r="T12" i="1"/>
  <c r="D11" i="1"/>
  <c r="S43" i="1"/>
  <c r="T43" i="1"/>
  <c r="S23" i="1"/>
  <c r="S44" i="1"/>
  <c r="S46" i="1"/>
  <c r="S47" i="1"/>
  <c r="C43" i="1"/>
  <c r="C44" i="1"/>
  <c r="C46" i="1"/>
  <c r="C47" i="1"/>
  <c r="M44" i="1"/>
  <c r="M46" i="1"/>
  <c r="M47" i="1"/>
  <c r="BL42" i="1"/>
  <c r="BL41" i="1"/>
  <c r="BL40" i="1"/>
  <c r="BL39" i="1"/>
  <c r="BL38" i="1"/>
  <c r="BL37" i="1"/>
  <c r="BL36" i="1"/>
  <c r="BL35" i="1"/>
  <c r="BL34" i="1"/>
  <c r="BL33" i="1"/>
  <c r="BL32" i="1"/>
  <c r="BL31" i="1"/>
  <c r="BL30" i="1"/>
  <c r="BL29" i="1"/>
  <c r="BL28" i="1"/>
  <c r="BL27" i="1"/>
  <c r="BL26" i="1"/>
  <c r="BL25" i="1"/>
  <c r="BL24" i="1"/>
  <c r="BL22" i="1"/>
  <c r="BL20" i="1"/>
  <c r="BL19" i="1"/>
  <c r="BL18" i="1"/>
  <c r="BL17" i="1"/>
  <c r="BL16" i="1"/>
  <c r="BL15" i="1"/>
  <c r="BL14" i="1"/>
  <c r="BL13" i="1"/>
  <c r="BL12" i="1"/>
  <c r="BL11" i="1"/>
  <c r="BL10" i="1"/>
  <c r="BL9" i="1"/>
  <c r="B43" i="1"/>
  <c r="B44" i="1"/>
  <c r="AD23" i="1"/>
  <c r="AJ44" i="1"/>
  <c r="AJ46" i="1"/>
  <c r="AJ47" i="1"/>
  <c r="AX43" i="1"/>
  <c r="AW44" i="1"/>
  <c r="AW46" i="1"/>
  <c r="F44" i="1"/>
  <c r="F46" i="1"/>
  <c r="F47" i="1"/>
  <c r="AC44" i="1"/>
  <c r="AC46" i="1"/>
  <c r="AC47" i="1"/>
  <c r="R44" i="1"/>
  <c r="R46" i="1"/>
  <c r="R47" i="1"/>
  <c r="D23" i="1"/>
  <c r="H44" i="1"/>
  <c r="H46" i="1"/>
  <c r="H47" i="1"/>
  <c r="BK44" i="1"/>
  <c r="BJ44" i="1"/>
  <c r="BJ46" i="1"/>
  <c r="BJ47" i="1"/>
  <c r="BE23" i="1"/>
  <c r="BB43" i="1"/>
  <c r="BB23" i="1"/>
  <c r="AT44" i="1"/>
  <c r="BH13" i="1"/>
  <c r="BH11" i="1"/>
  <c r="BH22" i="1"/>
  <c r="BH41" i="1"/>
  <c r="BH39" i="1"/>
  <c r="AP44" i="1"/>
  <c r="AP46" i="1"/>
  <c r="AP47" i="1"/>
  <c r="AU44" i="1"/>
  <c r="AU46" i="1"/>
  <c r="AT46" i="1"/>
  <c r="AT47" i="1"/>
  <c r="BK46" i="1"/>
  <c r="BK47" i="1"/>
  <c r="BL44" i="1"/>
  <c r="BL46" i="1"/>
  <c r="BL23" i="1"/>
  <c r="N43" i="1"/>
  <c r="BL43" i="1"/>
  <c r="O44" i="1"/>
  <c r="O46" i="1"/>
  <c r="O47" i="1"/>
  <c r="BH35" i="1"/>
  <c r="BH27" i="1"/>
  <c r="BC44" i="1"/>
  <c r="BC46" i="1"/>
  <c r="BC47" i="1"/>
  <c r="X23" i="1"/>
  <c r="AV44" i="1"/>
  <c r="AV46" i="1"/>
  <c r="AV47" i="1"/>
  <c r="P44" i="1"/>
  <c r="P46" i="1"/>
  <c r="P47" i="1"/>
  <c r="AA43" i="1"/>
  <c r="AQ44" i="1"/>
  <c r="AR44" i="1"/>
  <c r="AR46" i="1"/>
  <c r="BH34" i="1"/>
  <c r="AR23" i="1"/>
  <c r="J43" i="1"/>
  <c r="T23" i="1"/>
  <c r="AU43" i="1"/>
  <c r="BA44" i="1"/>
  <c r="Z44" i="1"/>
  <c r="Z46" i="1"/>
  <c r="Z47" i="1"/>
  <c r="AF44" i="1"/>
  <c r="AF46" i="1"/>
  <c r="AF47" i="1"/>
  <c r="AA23" i="1"/>
  <c r="L44" i="1"/>
  <c r="Q23" i="1"/>
  <c r="BH33" i="1"/>
  <c r="BH31" i="1"/>
  <c r="BH29" i="1"/>
  <c r="BH38" i="1"/>
  <c r="BH32" i="1"/>
  <c r="BH25" i="1"/>
  <c r="AK43" i="1"/>
  <c r="BH15" i="1"/>
  <c r="BH17" i="1"/>
  <c r="BH42" i="1"/>
  <c r="AI44" i="1"/>
  <c r="AK44" i="1"/>
  <c r="AK46" i="1"/>
  <c r="AI46" i="1"/>
  <c r="AI47" i="1"/>
  <c r="AK23" i="1"/>
  <c r="AH43" i="1"/>
  <c r="AH23" i="1"/>
  <c r="AD43" i="1"/>
  <c r="AD44" i="1"/>
  <c r="AD46" i="1"/>
  <c r="Y44" i="1"/>
  <c r="X43" i="1"/>
  <c r="V44" i="1"/>
  <c r="X44" i="1"/>
  <c r="X46" i="1"/>
  <c r="BH37" i="1"/>
  <c r="T44" i="1"/>
  <c r="T46" i="1"/>
  <c r="BF43" i="1"/>
  <c r="BH30" i="1"/>
  <c r="BH18" i="1"/>
  <c r="Q43" i="1"/>
  <c r="L46" i="1"/>
  <c r="L47" i="1"/>
  <c r="N44" i="1"/>
  <c r="N46" i="1"/>
  <c r="N23" i="1"/>
  <c r="J44" i="1"/>
  <c r="J46" i="1"/>
  <c r="E46" i="1"/>
  <c r="E47" i="1"/>
  <c r="G44" i="1"/>
  <c r="G46" i="1"/>
  <c r="D43" i="1"/>
  <c r="BH24" i="1"/>
  <c r="BH9" i="1"/>
  <c r="D44" i="1"/>
  <c r="D46" i="1"/>
  <c r="BH21" i="1"/>
  <c r="BH19" i="1"/>
  <c r="BH26" i="1"/>
  <c r="B46" i="1"/>
  <c r="B47" i="1"/>
  <c r="BF23" i="1"/>
  <c r="AQ46" i="1"/>
  <c r="AQ47" i="1"/>
  <c r="Q44" i="1"/>
  <c r="Q46" i="1"/>
  <c r="BE44" i="1"/>
  <c r="BE46" i="1"/>
  <c r="AH44" i="1"/>
  <c r="AH46" i="1"/>
  <c r="BA46" i="1"/>
  <c r="BA47" i="1"/>
  <c r="BB44" i="1"/>
  <c r="BB46" i="1"/>
  <c r="Y46" i="1"/>
  <c r="Y47" i="1"/>
  <c r="AA44" i="1"/>
  <c r="AA46" i="1"/>
  <c r="V46" i="1"/>
  <c r="V47" i="1"/>
  <c r="BF44" i="1"/>
  <c r="BF46" i="1"/>
  <c r="BF47" i="1"/>
  <c r="BG43" i="1"/>
  <c r="BG23" i="1"/>
  <c r="BH23" i="1"/>
  <c r="BH10" i="1"/>
  <c r="BG46" i="1"/>
  <c r="BG47" i="1"/>
  <c r="BH44" i="1"/>
  <c r="BH46" i="1"/>
</calcChain>
</file>

<file path=xl/sharedStrings.xml><?xml version="1.0" encoding="utf-8"?>
<sst xmlns="http://schemas.openxmlformats.org/spreadsheetml/2006/main" count="404" uniqueCount="98">
  <si>
    <t>町村計</t>
  </si>
  <si>
    <t>県計</t>
  </si>
  <si>
    <t>増減額</t>
  </si>
  <si>
    <t>増減率</t>
  </si>
  <si>
    <t>前年同期</t>
    <rPh sb="0" eb="2">
      <t>ゼンネン</t>
    </rPh>
    <rPh sb="2" eb="4">
      <t>ドウキ</t>
    </rPh>
    <phoneticPr fontId="2"/>
  </si>
  <si>
    <t>調定額</t>
    <rPh sb="0" eb="2">
      <t>チョウテイ</t>
    </rPh>
    <rPh sb="2" eb="3">
      <t>ガク</t>
    </rPh>
    <phoneticPr fontId="2"/>
  </si>
  <si>
    <t>収入額</t>
    <rPh sb="0" eb="2">
      <t>シュウニュウ</t>
    </rPh>
    <rPh sb="2" eb="3">
      <t>ガク</t>
    </rPh>
    <phoneticPr fontId="2"/>
  </si>
  <si>
    <t>盛岡市</t>
    <rPh sb="0" eb="3">
      <t>モリオカシ</t>
    </rPh>
    <phoneticPr fontId="3"/>
  </si>
  <si>
    <t>宮古市</t>
    <rPh sb="0" eb="3">
      <t>ミヤコシ</t>
    </rPh>
    <phoneticPr fontId="3"/>
  </si>
  <si>
    <t>大船渡市</t>
    <rPh sb="0" eb="4">
      <t>オオフナトシ</t>
    </rPh>
    <phoneticPr fontId="3"/>
  </si>
  <si>
    <t>花巻市</t>
    <rPh sb="0" eb="3">
      <t>ハナマキシ</t>
    </rPh>
    <phoneticPr fontId="3"/>
  </si>
  <si>
    <t>北上市</t>
    <rPh sb="0" eb="3">
      <t>キタカミシ</t>
    </rPh>
    <phoneticPr fontId="3"/>
  </si>
  <si>
    <t>久慈市</t>
    <rPh sb="0" eb="3">
      <t>クジシ</t>
    </rPh>
    <phoneticPr fontId="3"/>
  </si>
  <si>
    <t>遠野市</t>
    <rPh sb="0" eb="3">
      <t>トオノシ</t>
    </rPh>
    <phoneticPr fontId="3"/>
  </si>
  <si>
    <t>一関市</t>
    <rPh sb="0" eb="3">
      <t>イチノセキシ</t>
    </rPh>
    <phoneticPr fontId="3"/>
  </si>
  <si>
    <t>陸前高田市</t>
    <rPh sb="0" eb="5">
      <t>リクゼンタカダシ</t>
    </rPh>
    <phoneticPr fontId="3"/>
  </si>
  <si>
    <t>釜石市</t>
    <rPh sb="0" eb="3">
      <t>カマイシシ</t>
    </rPh>
    <phoneticPr fontId="3"/>
  </si>
  <si>
    <t>二戸市</t>
    <rPh sb="0" eb="3">
      <t>ニノヘシ</t>
    </rPh>
    <phoneticPr fontId="3"/>
  </si>
  <si>
    <t>雫石町</t>
    <rPh sb="0" eb="3">
      <t>シズクイシチョウ</t>
    </rPh>
    <phoneticPr fontId="3"/>
  </si>
  <si>
    <t>葛巻町</t>
    <rPh sb="0" eb="3">
      <t>クズマキマチ</t>
    </rPh>
    <phoneticPr fontId="3"/>
  </si>
  <si>
    <t>岩手町</t>
    <rPh sb="0" eb="3">
      <t>イワテマチ</t>
    </rPh>
    <phoneticPr fontId="3"/>
  </si>
  <si>
    <t>紫波町</t>
    <rPh sb="0" eb="3">
      <t>シワチョウ</t>
    </rPh>
    <phoneticPr fontId="3"/>
  </si>
  <si>
    <t>矢巾町</t>
    <rPh sb="0" eb="2">
      <t>ヤハバ</t>
    </rPh>
    <rPh sb="2" eb="3">
      <t>マチ</t>
    </rPh>
    <phoneticPr fontId="3"/>
  </si>
  <si>
    <t>平泉町</t>
    <rPh sb="0" eb="3">
      <t>ヒライズミチョウ</t>
    </rPh>
    <phoneticPr fontId="3"/>
  </si>
  <si>
    <t>住田町</t>
    <rPh sb="0" eb="3">
      <t>スミタチョウ</t>
    </rPh>
    <phoneticPr fontId="3"/>
  </si>
  <si>
    <t>大槌町</t>
    <rPh sb="0" eb="1">
      <t>オオ</t>
    </rPh>
    <rPh sb="1" eb="2">
      <t>ツチ</t>
    </rPh>
    <rPh sb="2" eb="3">
      <t>マチ</t>
    </rPh>
    <phoneticPr fontId="3"/>
  </si>
  <si>
    <t>山田町</t>
    <rPh sb="0" eb="3">
      <t>ヤマダマチ</t>
    </rPh>
    <phoneticPr fontId="3"/>
  </si>
  <si>
    <t>岩泉町</t>
    <rPh sb="0" eb="3">
      <t>イワイズミチョウ</t>
    </rPh>
    <phoneticPr fontId="3"/>
  </si>
  <si>
    <t>軽米町</t>
    <rPh sb="0" eb="3">
      <t>カルマイマチ</t>
    </rPh>
    <phoneticPr fontId="3"/>
  </si>
  <si>
    <t>一戸町</t>
    <rPh sb="0" eb="3">
      <t>イチノヘマチ</t>
    </rPh>
    <phoneticPr fontId="3"/>
  </si>
  <si>
    <t>田野畑村</t>
    <rPh sb="0" eb="4">
      <t>タノハタムラ</t>
    </rPh>
    <phoneticPr fontId="3"/>
  </si>
  <si>
    <t>普代村</t>
    <rPh sb="0" eb="3">
      <t>フダイムラ</t>
    </rPh>
    <phoneticPr fontId="3"/>
  </si>
  <si>
    <t>野田村</t>
    <rPh sb="0" eb="3">
      <t>ノダムラ</t>
    </rPh>
    <phoneticPr fontId="3"/>
  </si>
  <si>
    <t>九戸村</t>
    <rPh sb="0" eb="3">
      <t>クノヘムラ</t>
    </rPh>
    <phoneticPr fontId="3"/>
  </si>
  <si>
    <t>（単位：千円、％）</t>
    <rPh sb="1" eb="3">
      <t>タンイ</t>
    </rPh>
    <rPh sb="4" eb="6">
      <t>センエン</t>
    </rPh>
    <phoneticPr fontId="2"/>
  </si>
  <si>
    <t>区分</t>
    <rPh sb="0" eb="2">
      <t>クブン</t>
    </rPh>
    <phoneticPr fontId="3"/>
  </si>
  <si>
    <t>１　　市町村民税</t>
    <rPh sb="3" eb="6">
      <t>シチョウソン</t>
    </rPh>
    <rPh sb="6" eb="7">
      <t>ミン</t>
    </rPh>
    <rPh sb="7" eb="8">
      <t>ゼイ</t>
    </rPh>
    <phoneticPr fontId="2"/>
  </si>
  <si>
    <t>(1)　　個人均等割</t>
    <rPh sb="5" eb="7">
      <t>コジン</t>
    </rPh>
    <rPh sb="7" eb="9">
      <t>キントウ</t>
    </rPh>
    <rPh sb="9" eb="10">
      <t>ワリ</t>
    </rPh>
    <phoneticPr fontId="2"/>
  </si>
  <si>
    <t>(2)　　所　得　割</t>
    <rPh sb="5" eb="8">
      <t>ショトク</t>
    </rPh>
    <rPh sb="9" eb="10">
      <t>ワリ</t>
    </rPh>
    <phoneticPr fontId="2"/>
  </si>
  <si>
    <t>(3)　　法人均等割</t>
    <rPh sb="5" eb="7">
      <t>ホウジン</t>
    </rPh>
    <rPh sb="7" eb="9">
      <t>キントウ</t>
    </rPh>
    <rPh sb="9" eb="10">
      <t>ワリ</t>
    </rPh>
    <phoneticPr fontId="2"/>
  </si>
  <si>
    <t>(4)　　法人税割</t>
    <rPh sb="5" eb="8">
      <t>ホウジンゼイ</t>
    </rPh>
    <rPh sb="8" eb="9">
      <t>ワリ</t>
    </rPh>
    <phoneticPr fontId="2"/>
  </si>
  <si>
    <t>２　　固定資産税</t>
    <rPh sb="3" eb="5">
      <t>コテイ</t>
    </rPh>
    <rPh sb="5" eb="7">
      <t>シサン</t>
    </rPh>
    <rPh sb="7" eb="8">
      <t>ゼイ</t>
    </rPh>
    <phoneticPr fontId="2"/>
  </si>
  <si>
    <t>(1)　　土　　　地</t>
    <rPh sb="5" eb="10">
      <t>トチ</t>
    </rPh>
    <phoneticPr fontId="2"/>
  </si>
  <si>
    <t>(2)　　家　　　屋</t>
    <rPh sb="5" eb="10">
      <t>カオク</t>
    </rPh>
    <phoneticPr fontId="2"/>
  </si>
  <si>
    <t>(3)　　償却資産</t>
    <rPh sb="5" eb="7">
      <t>ショウキャク</t>
    </rPh>
    <rPh sb="7" eb="9">
      <t>シサン</t>
    </rPh>
    <phoneticPr fontId="2"/>
  </si>
  <si>
    <t>(4)　　交　付　金</t>
    <rPh sb="5" eb="8">
      <t>コウフ</t>
    </rPh>
    <rPh sb="9" eb="10">
      <t>キン</t>
    </rPh>
    <phoneticPr fontId="2"/>
  </si>
  <si>
    <t>徴収率</t>
    <rPh sb="0" eb="2">
      <t>チョウシュウ</t>
    </rPh>
    <rPh sb="2" eb="3">
      <t>リツ</t>
    </rPh>
    <phoneticPr fontId="2"/>
  </si>
  <si>
    <t>市町村名</t>
    <rPh sb="0" eb="4">
      <t>シチョウソンメイ</t>
    </rPh>
    <phoneticPr fontId="3"/>
  </si>
  <si>
    <t>第１表－３</t>
    <phoneticPr fontId="2"/>
  </si>
  <si>
    <t>第１表－４</t>
    <phoneticPr fontId="2"/>
  </si>
  <si>
    <t>第１表－５</t>
    <phoneticPr fontId="2"/>
  </si>
  <si>
    <t>第１表－６</t>
    <phoneticPr fontId="2"/>
  </si>
  <si>
    <t>八幡平市</t>
    <rPh sb="0" eb="4">
      <t>ハチマンタイシ</t>
    </rPh>
    <phoneticPr fontId="2"/>
  </si>
  <si>
    <t>奥州市</t>
    <rPh sb="0" eb="3">
      <t>オウシュウシ</t>
    </rPh>
    <phoneticPr fontId="2"/>
  </si>
  <si>
    <t>西和賀町</t>
    <rPh sb="0" eb="1">
      <t>ニシ</t>
    </rPh>
    <rPh sb="1" eb="3">
      <t>ワガ</t>
    </rPh>
    <rPh sb="3" eb="4">
      <t>チョウ</t>
    </rPh>
    <phoneticPr fontId="2"/>
  </si>
  <si>
    <t>洋野町</t>
    <rPh sb="0" eb="1">
      <t>ヨウ</t>
    </rPh>
    <rPh sb="1" eb="2">
      <t>ノ</t>
    </rPh>
    <rPh sb="2" eb="3">
      <t>チョウ</t>
    </rPh>
    <phoneticPr fontId="2"/>
  </si>
  <si>
    <t>市計</t>
    <rPh sb="0" eb="1">
      <t>シ</t>
    </rPh>
    <rPh sb="1" eb="2">
      <t>ケイ</t>
    </rPh>
    <phoneticPr fontId="2"/>
  </si>
  <si>
    <t>滝沢市</t>
    <rPh sb="0" eb="3">
      <t>タキザワシ</t>
    </rPh>
    <phoneticPr fontId="2"/>
  </si>
  <si>
    <t>金ケ崎町</t>
    <phoneticPr fontId="3"/>
  </si>
  <si>
    <t>調定済額　計</t>
    <rPh sb="0" eb="2">
      <t>チョウテイ</t>
    </rPh>
    <rPh sb="2" eb="3">
      <t>ズミ</t>
    </rPh>
    <rPh sb="3" eb="4">
      <t>ガク</t>
    </rPh>
    <rPh sb="5" eb="6">
      <t>ケイ</t>
    </rPh>
    <phoneticPr fontId="2"/>
  </si>
  <si>
    <t>収入済額　計</t>
    <rPh sb="0" eb="2">
      <t>シュウニュウ</t>
    </rPh>
    <rPh sb="2" eb="3">
      <t>ズミ</t>
    </rPh>
    <rPh sb="3" eb="4">
      <t>ガク</t>
    </rPh>
    <rPh sb="5" eb="6">
      <t>ケイ</t>
    </rPh>
    <phoneticPr fontId="2"/>
  </si>
  <si>
    <t>引用データ</t>
    <rPh sb="0" eb="2">
      <t>インヨウ</t>
    </rPh>
    <phoneticPr fontId="2"/>
  </si>
  <si>
    <t>徴収実績</t>
    <rPh sb="0" eb="2">
      <t>チョウシュウ</t>
    </rPh>
    <rPh sb="2" eb="4">
      <t>ジッセキ</t>
    </rPh>
    <phoneticPr fontId="2"/>
  </si>
  <si>
    <t>（確報）</t>
    <rPh sb="1" eb="3">
      <t>カクホウ</t>
    </rPh>
    <phoneticPr fontId="2"/>
  </si>
  <si>
    <t>３　住民税</t>
    <rPh sb="2" eb="5">
      <t>ジュウミンゼイ</t>
    </rPh>
    <phoneticPr fontId="2"/>
  </si>
  <si>
    <t>４　個均等</t>
    <rPh sb="2" eb="3">
      <t>コ</t>
    </rPh>
    <rPh sb="3" eb="5">
      <t>キントウ</t>
    </rPh>
    <phoneticPr fontId="2"/>
  </si>
  <si>
    <t>６　所得割</t>
    <rPh sb="2" eb="4">
      <t>ショトク</t>
    </rPh>
    <rPh sb="4" eb="5">
      <t>ワリ</t>
    </rPh>
    <phoneticPr fontId="2"/>
  </si>
  <si>
    <t>８　法均等</t>
    <rPh sb="2" eb="3">
      <t>ホウ</t>
    </rPh>
    <rPh sb="3" eb="5">
      <t>キントウ</t>
    </rPh>
    <phoneticPr fontId="2"/>
  </si>
  <si>
    <t>９法税割</t>
    <rPh sb="1" eb="2">
      <t>ホウ</t>
    </rPh>
    <rPh sb="2" eb="3">
      <t>ゼイ</t>
    </rPh>
    <rPh sb="3" eb="4">
      <t>ワリ</t>
    </rPh>
    <phoneticPr fontId="2"/>
  </si>
  <si>
    <t>10　固資税</t>
    <rPh sb="3" eb="4">
      <t>コ</t>
    </rPh>
    <rPh sb="4" eb="5">
      <t>シ</t>
    </rPh>
    <rPh sb="5" eb="6">
      <t>ゼイ</t>
    </rPh>
    <phoneticPr fontId="2"/>
  </si>
  <si>
    <t>12　固土地</t>
    <rPh sb="3" eb="4">
      <t>コ</t>
    </rPh>
    <rPh sb="4" eb="6">
      <t>トチ</t>
    </rPh>
    <phoneticPr fontId="2"/>
  </si>
  <si>
    <t>13　固家屋</t>
    <rPh sb="3" eb="4">
      <t>コ</t>
    </rPh>
    <rPh sb="4" eb="6">
      <t>カオク</t>
    </rPh>
    <phoneticPr fontId="2"/>
  </si>
  <si>
    <t>14　固償資</t>
    <rPh sb="3" eb="4">
      <t>コ</t>
    </rPh>
    <rPh sb="4" eb="5">
      <t>ショウ</t>
    </rPh>
    <rPh sb="5" eb="6">
      <t>シ</t>
    </rPh>
    <phoneticPr fontId="2"/>
  </si>
  <si>
    <t>15　交付金</t>
    <rPh sb="3" eb="6">
      <t>コウフキン</t>
    </rPh>
    <phoneticPr fontId="2"/>
  </si>
  <si>
    <t>16　軽自税</t>
    <rPh sb="3" eb="4">
      <t>ケイ</t>
    </rPh>
    <rPh sb="4" eb="5">
      <t>ジ</t>
    </rPh>
    <rPh sb="5" eb="6">
      <t>ゼイ</t>
    </rPh>
    <phoneticPr fontId="2"/>
  </si>
  <si>
    <t>第１表－２</t>
  </si>
  <si>
    <t>第１表－１</t>
  </si>
  <si>
    <t>備考　本表は、総務省自治税務局「市町村税徴収実績調」の数値による。</t>
    <phoneticPr fontId="2"/>
  </si>
  <si>
    <t>徴収実績の状況（令和元年度）</t>
    <rPh sb="8" eb="10">
      <t>レイワ</t>
    </rPh>
    <rPh sb="10" eb="12">
      <t>ガンネン</t>
    </rPh>
    <rPh sb="11" eb="13">
      <t>ネンド</t>
    </rPh>
    <phoneticPr fontId="2"/>
  </si>
  <si>
    <t>18　たばこ</t>
    <phoneticPr fontId="2"/>
  </si>
  <si>
    <t>17　環境性能割</t>
    <rPh sb="3" eb="8">
      <t>カンキョウセイノウワリ</t>
    </rPh>
    <phoneticPr fontId="2"/>
  </si>
  <si>
    <t>皆増</t>
    <rPh sb="0" eb="2">
      <t>カイゾウ</t>
    </rPh>
    <phoneticPr fontId="2"/>
  </si>
  <si>
    <t>４　　軽自動車税環境性能割</t>
    <rPh sb="3" eb="7">
      <t>ケイジドウシャ</t>
    </rPh>
    <rPh sb="7" eb="8">
      <t>ゼイ</t>
    </rPh>
    <rPh sb="8" eb="13">
      <t>カンキョウセイノウワリ</t>
    </rPh>
    <phoneticPr fontId="2"/>
  </si>
  <si>
    <t>５　　市町村たばこ税</t>
    <rPh sb="3" eb="6">
      <t>シチョウソン</t>
    </rPh>
    <rPh sb="9" eb="10">
      <t>ゼイ</t>
    </rPh>
    <phoneticPr fontId="2"/>
  </si>
  <si>
    <t>３　　軽自動車税種別割</t>
    <rPh sb="3" eb="7">
      <t>ケイジドウシャ</t>
    </rPh>
    <rPh sb="7" eb="8">
      <t>ゼイ</t>
    </rPh>
    <rPh sb="8" eb="11">
      <t>シュベツワリ</t>
    </rPh>
    <phoneticPr fontId="2"/>
  </si>
  <si>
    <t>６　　鉱　産　税</t>
    <rPh sb="3" eb="6">
      <t>コウサン</t>
    </rPh>
    <rPh sb="7" eb="8">
      <t>ゼイ</t>
    </rPh>
    <phoneticPr fontId="2"/>
  </si>
  <si>
    <t>７　　特別土地保有税</t>
    <rPh sb="3" eb="5">
      <t>トクベツ</t>
    </rPh>
    <rPh sb="5" eb="7">
      <t>トチ</t>
    </rPh>
    <rPh sb="7" eb="9">
      <t>ホユウ</t>
    </rPh>
    <rPh sb="9" eb="10">
      <t>ゼイ</t>
    </rPh>
    <phoneticPr fontId="2"/>
  </si>
  <si>
    <t>19　鉱産税</t>
    <rPh sb="3" eb="6">
      <t>コウサンゼイ</t>
    </rPh>
    <phoneticPr fontId="2"/>
  </si>
  <si>
    <t>20　特土保</t>
    <rPh sb="3" eb="4">
      <t>トク</t>
    </rPh>
    <rPh sb="4" eb="5">
      <t>ツチ</t>
    </rPh>
    <phoneticPr fontId="2"/>
  </si>
  <si>
    <t>第１表－７</t>
    <phoneticPr fontId="2"/>
  </si>
  <si>
    <t>11　　国民健康保険税</t>
    <rPh sb="4" eb="6">
      <t>コクミン</t>
    </rPh>
    <rPh sb="6" eb="8">
      <t>ケンコウ</t>
    </rPh>
    <rPh sb="8" eb="10">
      <t>ホケン</t>
    </rPh>
    <rPh sb="10" eb="11">
      <t>ゼイ</t>
    </rPh>
    <phoneticPr fontId="2"/>
  </si>
  <si>
    <t>10　　合　　　計</t>
    <rPh sb="4" eb="9">
      <t>ゴウケイ</t>
    </rPh>
    <phoneticPr fontId="2"/>
  </si>
  <si>
    <t>９　　都市計画税</t>
    <rPh sb="3" eb="5">
      <t>トシ</t>
    </rPh>
    <rPh sb="5" eb="7">
      <t>ケイカク</t>
    </rPh>
    <rPh sb="7" eb="8">
      <t>ゼイ</t>
    </rPh>
    <phoneticPr fontId="2"/>
  </si>
  <si>
    <t>８　　入　湯　税</t>
    <rPh sb="3" eb="6">
      <t>ニュウトウ</t>
    </rPh>
    <rPh sb="7" eb="8">
      <t>ゼイ</t>
    </rPh>
    <phoneticPr fontId="2"/>
  </si>
  <si>
    <t>21　入湯税</t>
    <rPh sb="3" eb="5">
      <t>ニュウトウ</t>
    </rPh>
    <rPh sb="5" eb="6">
      <t>ゼイ</t>
    </rPh>
    <phoneticPr fontId="2"/>
  </si>
  <si>
    <t>22　都市計画税</t>
    <rPh sb="3" eb="5">
      <t>トシ</t>
    </rPh>
    <rPh sb="5" eb="7">
      <t>ケイカク</t>
    </rPh>
    <rPh sb="7" eb="8">
      <t>ゼイ</t>
    </rPh>
    <phoneticPr fontId="2"/>
  </si>
  <si>
    <t>26　国保税</t>
    <rPh sb="3" eb="5">
      <t>コクホ</t>
    </rPh>
    <rPh sb="5" eb="6">
      <t>ゼイ</t>
    </rPh>
    <phoneticPr fontId="2"/>
  </si>
  <si>
    <t>皆減</t>
    <rPh sb="0" eb="2">
      <t>カイゲン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</si>
</sst>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0_);[Red]\(0.00\)"/>
    <numFmt numFmtId="177" formatCode="0.0_);[Red]\(0.0\)"/>
    <numFmt numFmtId="178" formatCode="#,##0;[Red]#,##0"/>
    <numFmt numFmtId="179" formatCode="#,##0.0;[Red]\-#,##0.0"/>
    <numFmt numFmtId="180" formatCode="#,##0.0"/>
    <numFmt numFmtId="181" formatCode="0_);[Red]\(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10"/>
      <name val="ＭＳ 明朝"/>
      <family val="1"/>
      <charset val="128"/>
    </font>
    <font>
      <u/>
      <sz val="10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</cellStyleXfs>
  <cellXfs count="107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7" fillId="0" borderId="1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178" fontId="7" fillId="0" borderId="4" xfId="0" applyNumberFormat="1" applyFont="1" applyFill="1" applyBorder="1" applyAlignment="1" applyProtection="1">
      <alignment vertical="center"/>
      <protection locked="0"/>
    </xf>
    <xf numFmtId="0" fontId="7" fillId="0" borderId="5" xfId="0" applyFont="1" applyFill="1" applyBorder="1" applyAlignment="1">
      <alignment horizontal="distributed" vertical="center"/>
    </xf>
    <xf numFmtId="178" fontId="7" fillId="0" borderId="6" xfId="0" applyNumberFormat="1" applyFont="1" applyFill="1" applyBorder="1" applyAlignment="1" applyProtection="1">
      <alignment vertical="center"/>
      <protection locked="0"/>
    </xf>
    <xf numFmtId="178" fontId="7" fillId="0" borderId="7" xfId="0" applyNumberFormat="1" applyFont="1" applyFill="1" applyBorder="1" applyAlignment="1" applyProtection="1">
      <alignment vertical="center"/>
      <protection locked="0"/>
    </xf>
    <xf numFmtId="178" fontId="7" fillId="0" borderId="8" xfId="0" applyNumberFormat="1" applyFont="1" applyFill="1" applyBorder="1" applyAlignment="1" applyProtection="1">
      <alignment vertical="center"/>
      <protection locked="0"/>
    </xf>
    <xf numFmtId="178" fontId="7" fillId="0" borderId="9" xfId="0" applyNumberFormat="1" applyFont="1" applyFill="1" applyBorder="1" applyAlignment="1" applyProtection="1">
      <alignment vertical="center"/>
      <protection locked="0"/>
    </xf>
    <xf numFmtId="178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>
      <alignment horizontal="distributed" vertical="center" wrapText="1"/>
    </xf>
    <xf numFmtId="178" fontId="7" fillId="0" borderId="11" xfId="0" applyNumberFormat="1" applyFont="1" applyFill="1" applyBorder="1" applyAlignment="1" applyProtection="1">
      <alignment vertical="center"/>
      <protection locked="0"/>
    </xf>
    <xf numFmtId="178" fontId="7" fillId="0" borderId="12" xfId="0" applyNumberFormat="1" applyFont="1" applyFill="1" applyBorder="1" applyAlignment="1" applyProtection="1">
      <alignment vertical="center"/>
      <protection locked="0"/>
    </xf>
    <xf numFmtId="178" fontId="7" fillId="0" borderId="13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0" fontId="8" fillId="0" borderId="14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179" fontId="7" fillId="2" borderId="17" xfId="1" applyNumberFormat="1" applyFont="1" applyFill="1" applyBorder="1" applyAlignment="1">
      <alignment vertical="center"/>
    </xf>
    <xf numFmtId="38" fontId="7" fillId="3" borderId="4" xfId="1" applyFont="1" applyFill="1" applyBorder="1"/>
    <xf numFmtId="178" fontId="7" fillId="0" borderId="18" xfId="0" applyNumberFormat="1" applyFont="1" applyFill="1" applyBorder="1" applyAlignment="1" applyProtection="1">
      <alignment vertical="center"/>
      <protection locked="0"/>
    </xf>
    <xf numFmtId="178" fontId="7" fillId="0" borderId="19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179" fontId="7" fillId="2" borderId="20" xfId="1" applyNumberFormat="1" applyFont="1" applyFill="1" applyBorder="1" applyAlignment="1">
      <alignment vertical="center"/>
    </xf>
    <xf numFmtId="38" fontId="7" fillId="3" borderId="6" xfId="1" applyFont="1" applyFill="1" applyBorder="1"/>
    <xf numFmtId="179" fontId="7" fillId="2" borderId="21" xfId="1" applyNumberFormat="1" applyFont="1" applyFill="1" applyBorder="1" applyAlignment="1">
      <alignment vertical="center"/>
    </xf>
    <xf numFmtId="38" fontId="7" fillId="3" borderId="7" xfId="1" applyFont="1" applyFill="1" applyBorder="1"/>
    <xf numFmtId="179" fontId="7" fillId="2" borderId="22" xfId="1" applyNumberFormat="1" applyFont="1" applyFill="1" applyBorder="1" applyAlignment="1">
      <alignment vertical="center"/>
    </xf>
    <xf numFmtId="179" fontId="7" fillId="2" borderId="23" xfId="1" applyNumberFormat="1" applyFont="1" applyFill="1" applyBorder="1" applyAlignment="1">
      <alignment vertical="center"/>
    </xf>
    <xf numFmtId="179" fontId="7" fillId="2" borderId="24" xfId="1" applyNumberFormat="1" applyFont="1" applyFill="1" applyBorder="1" applyAlignment="1">
      <alignment vertical="center"/>
    </xf>
    <xf numFmtId="0" fontId="7" fillId="0" borderId="25" xfId="0" applyFont="1" applyBorder="1" applyAlignment="1">
      <alignment horizontal="distributed" vertical="center"/>
    </xf>
    <xf numFmtId="38" fontId="7" fillId="2" borderId="26" xfId="1" applyFont="1" applyFill="1" applyBorder="1" applyAlignment="1">
      <alignment vertical="center"/>
    </xf>
    <xf numFmtId="38" fontId="7" fillId="2" borderId="27" xfId="1" applyFont="1" applyFill="1" applyBorder="1" applyAlignment="1">
      <alignment vertical="center"/>
    </xf>
    <xf numFmtId="179" fontId="7" fillId="2" borderId="28" xfId="1" applyNumberFormat="1" applyFont="1" applyFill="1" applyBorder="1" applyAlignment="1">
      <alignment vertical="center"/>
    </xf>
    <xf numFmtId="38" fontId="7" fillId="2" borderId="29" xfId="1" applyFont="1" applyFill="1" applyBorder="1" applyAlignment="1">
      <alignment vertical="center"/>
    </xf>
    <xf numFmtId="0" fontId="7" fillId="0" borderId="3" xfId="0" applyFont="1" applyBorder="1" applyAlignment="1">
      <alignment horizontal="distributed" vertical="center"/>
    </xf>
    <xf numFmtId="38" fontId="7" fillId="2" borderId="30" xfId="1" applyFont="1" applyFill="1" applyBorder="1" applyAlignment="1">
      <alignment vertical="center"/>
    </xf>
    <xf numFmtId="0" fontId="7" fillId="0" borderId="5" xfId="0" applyFont="1" applyBorder="1" applyAlignment="1">
      <alignment horizontal="distributed" vertical="center"/>
    </xf>
    <xf numFmtId="3" fontId="7" fillId="2" borderId="9" xfId="1" applyNumberFormat="1" applyFont="1" applyFill="1" applyBorder="1" applyAlignment="1">
      <alignment horizontal="right" vertical="center"/>
    </xf>
    <xf numFmtId="3" fontId="7" fillId="2" borderId="6" xfId="1" applyNumberFormat="1" applyFont="1" applyFill="1" applyBorder="1" applyAlignment="1">
      <alignment horizontal="right" vertical="center"/>
    </xf>
    <xf numFmtId="180" fontId="7" fillId="2" borderId="20" xfId="1" applyNumberFormat="1" applyFont="1" applyFill="1" applyBorder="1" applyAlignment="1">
      <alignment vertical="center"/>
    </xf>
    <xf numFmtId="0" fontId="7" fillId="0" borderId="31" xfId="0" applyFont="1" applyBorder="1" applyAlignment="1">
      <alignment horizontal="distributed" vertical="center"/>
    </xf>
    <xf numFmtId="180" fontId="7" fillId="2" borderId="13" xfId="1" applyNumberFormat="1" applyFont="1" applyFill="1" applyBorder="1" applyAlignment="1">
      <alignment vertical="center"/>
    </xf>
    <xf numFmtId="180" fontId="7" fillId="2" borderId="32" xfId="1" applyNumberFormat="1" applyFont="1" applyFill="1" applyBorder="1" applyAlignment="1">
      <alignment vertical="center"/>
    </xf>
    <xf numFmtId="180" fontId="7" fillId="2" borderId="33" xfId="1" applyNumberFormat="1" applyFont="1" applyFill="1" applyBorder="1" applyAlignment="1">
      <alignment vertical="center"/>
    </xf>
    <xf numFmtId="38" fontId="7" fillId="3" borderId="8" xfId="1" applyFont="1" applyFill="1" applyBorder="1" applyAlignment="1">
      <alignment vertical="center"/>
    </xf>
    <xf numFmtId="38" fontId="7" fillId="3" borderId="9" xfId="1" applyFont="1" applyFill="1" applyBorder="1" applyAlignment="1">
      <alignment vertical="center"/>
    </xf>
    <xf numFmtId="38" fontId="7" fillId="3" borderId="10" xfId="1" applyFont="1" applyFill="1" applyBorder="1" applyAlignment="1">
      <alignment vertical="center"/>
    </xf>
    <xf numFmtId="38" fontId="7" fillId="3" borderId="4" xfId="1" applyFont="1" applyFill="1" applyBorder="1" applyAlignment="1">
      <alignment vertical="center"/>
    </xf>
    <xf numFmtId="38" fontId="7" fillId="3" borderId="6" xfId="1" applyFont="1" applyFill="1" applyBorder="1" applyAlignment="1">
      <alignment vertical="center"/>
    </xf>
    <xf numFmtId="38" fontId="7" fillId="3" borderId="7" xfId="1" applyFont="1" applyFill="1" applyBorder="1" applyAlignment="1">
      <alignment vertical="center"/>
    </xf>
    <xf numFmtId="38" fontId="7" fillId="3" borderId="32" xfId="1" applyFont="1" applyFill="1" applyBorder="1" applyAlignment="1">
      <alignment vertical="center"/>
    </xf>
    <xf numFmtId="0" fontId="8" fillId="0" borderId="0" xfId="0" applyFont="1" applyFill="1" applyAlignment="1"/>
    <xf numFmtId="0" fontId="4" fillId="0" borderId="0" xfId="0" applyFont="1" applyFill="1" applyAlignment="1"/>
    <xf numFmtId="176" fontId="4" fillId="0" borderId="0" xfId="0" applyNumberFormat="1" applyFont="1" applyFill="1" applyAlignment="1"/>
    <xf numFmtId="177" fontId="4" fillId="0" borderId="0" xfId="0" applyNumberFormat="1" applyFont="1" applyFill="1" applyAlignment="1"/>
    <xf numFmtId="0" fontId="5" fillId="0" borderId="0" xfId="0" applyFont="1" applyFill="1" applyAlignment="1"/>
    <xf numFmtId="181" fontId="4" fillId="0" borderId="0" xfId="0" applyNumberFormat="1" applyFont="1" applyFill="1" applyAlignment="1">
      <alignment horizontal="right" vertical="center"/>
    </xf>
    <xf numFmtId="3" fontId="7" fillId="2" borderId="8" xfId="1" applyNumberFormat="1" applyFont="1" applyFill="1" applyBorder="1" applyAlignment="1">
      <alignment horizontal="right" vertical="center"/>
    </xf>
    <xf numFmtId="3" fontId="7" fillId="2" borderId="4" xfId="1" applyNumberFormat="1" applyFont="1" applyFill="1" applyBorder="1" applyAlignment="1">
      <alignment horizontal="right" vertical="center"/>
    </xf>
    <xf numFmtId="180" fontId="7" fillId="2" borderId="17" xfId="1" applyNumberFormat="1" applyFont="1" applyFill="1" applyBorder="1" applyAlignment="1">
      <alignment vertical="center"/>
    </xf>
    <xf numFmtId="38" fontId="7" fillId="2" borderId="34" xfId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79" fontId="7" fillId="2" borderId="35" xfId="1" applyNumberFormat="1" applyFont="1" applyFill="1" applyBorder="1" applyAlignment="1">
      <alignment vertical="center"/>
    </xf>
    <xf numFmtId="38" fontId="7" fillId="2" borderId="36" xfId="1" applyFont="1" applyFill="1" applyBorder="1" applyAlignment="1">
      <alignment vertical="center"/>
    </xf>
    <xf numFmtId="179" fontId="7" fillId="2" borderId="37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38" xfId="0" applyBorder="1" applyAlignment="1">
      <alignment vertical="center"/>
    </xf>
    <xf numFmtId="0" fontId="7" fillId="0" borderId="5" xfId="0" applyFont="1" applyFill="1" applyBorder="1" applyAlignment="1">
      <alignment horizontal="center" vertical="center" shrinkToFit="1"/>
    </xf>
    <xf numFmtId="178" fontId="7" fillId="4" borderId="39" xfId="0" applyNumberFormat="1" applyFont="1" applyFill="1" applyBorder="1" applyAlignment="1" applyProtection="1">
      <alignment vertical="center"/>
      <protection locked="0"/>
    </xf>
    <xf numFmtId="178" fontId="7" fillId="4" borderId="40" xfId="0" applyNumberFormat="1" applyFont="1" applyFill="1" applyBorder="1" applyAlignment="1" applyProtection="1">
      <alignment vertical="center"/>
      <protection locked="0"/>
    </xf>
    <xf numFmtId="179" fontId="7" fillId="4" borderId="41" xfId="1" applyNumberFormat="1" applyFont="1" applyFill="1" applyBorder="1" applyAlignment="1">
      <alignment vertical="center"/>
    </xf>
    <xf numFmtId="178" fontId="7" fillId="4" borderId="42" xfId="0" applyNumberFormat="1" applyFont="1" applyFill="1" applyBorder="1" applyAlignment="1" applyProtection="1">
      <alignment vertical="center"/>
      <protection locked="0"/>
    </xf>
    <xf numFmtId="178" fontId="7" fillId="4" borderId="4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top"/>
    </xf>
    <xf numFmtId="38" fontId="7" fillId="2" borderId="9" xfId="1" applyFont="1" applyFill="1" applyBorder="1" applyAlignment="1">
      <alignment horizontal="right" vertical="center"/>
    </xf>
    <xf numFmtId="38" fontId="7" fillId="2" borderId="6" xfId="1" applyFont="1" applyFill="1" applyBorder="1" applyAlignment="1">
      <alignment horizontal="right" vertical="center"/>
    </xf>
    <xf numFmtId="179" fontId="7" fillId="2" borderId="20" xfId="1" applyNumberFormat="1" applyFont="1" applyFill="1" applyBorder="1" applyAlignment="1">
      <alignment horizontal="right" vertical="center"/>
    </xf>
    <xf numFmtId="38" fontId="7" fillId="2" borderId="11" xfId="1" applyFont="1" applyFill="1" applyBorder="1" applyAlignment="1">
      <alignment horizontal="right" vertical="center"/>
    </xf>
    <xf numFmtId="178" fontId="7" fillId="2" borderId="44" xfId="0" applyNumberFormat="1" applyFont="1" applyFill="1" applyBorder="1" applyAlignment="1" applyProtection="1">
      <alignment horizontal="right" vertical="center"/>
      <protection locked="0"/>
    </xf>
    <xf numFmtId="178" fontId="7" fillId="2" borderId="6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>
      <alignment vertical="center"/>
    </xf>
    <xf numFmtId="0" fontId="6" fillId="0" borderId="38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80" fontId="7" fillId="2" borderId="13" xfId="1" applyNumberFormat="1" applyFont="1" applyFill="1" applyBorder="1" applyAlignment="1">
      <alignment horizontal="right" vertical="center"/>
    </xf>
    <xf numFmtId="180" fontId="7" fillId="2" borderId="32" xfId="1" applyNumberFormat="1" applyFont="1" applyFill="1" applyBorder="1" applyAlignment="1">
      <alignment horizontal="right" vertical="center"/>
    </xf>
    <xf numFmtId="180" fontId="7" fillId="2" borderId="33" xfId="1" applyNumberFormat="1" applyFont="1" applyFill="1" applyBorder="1" applyAlignment="1">
      <alignment horizontal="right" vertical="center"/>
    </xf>
    <xf numFmtId="180" fontId="8" fillId="2" borderId="17" xfId="1" applyNumberFormat="1" applyFont="1" applyFill="1" applyBorder="1" applyAlignment="1">
      <alignment vertical="center"/>
    </xf>
    <xf numFmtId="179" fontId="8" fillId="2" borderId="20" xfId="1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</cellXfs>
  <cellStyles count="3">
    <cellStyle name="桁区切り" xfId="1" builtinId="6"/>
    <cellStyle name="桁区切り 4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3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7381" name="Line 2"/>
        <xdr:cNvSpPr>
          <a:spLocks noChangeShapeType="1"/>
        </xdr:cNvSpPr>
      </xdr:nvSpPr>
      <xdr:spPr bwMode="auto">
        <a:xfrm>
          <a:off x="15240" y="571500"/>
          <a:ext cx="64770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15240</xdr:colOff>
      <xdr:row>3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7382" name="Line 2"/>
        <xdr:cNvSpPr>
          <a:spLocks noChangeShapeType="1"/>
        </xdr:cNvSpPr>
      </xdr:nvSpPr>
      <xdr:spPr bwMode="auto">
        <a:xfrm>
          <a:off x="6301740" y="571500"/>
          <a:ext cx="64770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15240</xdr:colOff>
      <xdr:row>3</xdr:row>
      <xdr:rowOff>0</xdr:rowOff>
    </xdr:from>
    <xdr:to>
      <xdr:col>21</xdr:col>
      <xdr:colOff>0</xdr:colOff>
      <xdr:row>8</xdr:row>
      <xdr:rowOff>0</xdr:rowOff>
    </xdr:to>
    <xdr:sp macro="" textlink="">
      <xdr:nvSpPr>
        <xdr:cNvPr id="7383" name="Line 2"/>
        <xdr:cNvSpPr>
          <a:spLocks noChangeShapeType="1"/>
        </xdr:cNvSpPr>
      </xdr:nvSpPr>
      <xdr:spPr bwMode="auto">
        <a:xfrm>
          <a:off x="12588240" y="571500"/>
          <a:ext cx="64770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15240</xdr:colOff>
      <xdr:row>3</xdr:row>
      <xdr:rowOff>0</xdr:rowOff>
    </xdr:from>
    <xdr:to>
      <xdr:col>31</xdr:col>
      <xdr:colOff>0</xdr:colOff>
      <xdr:row>8</xdr:row>
      <xdr:rowOff>0</xdr:rowOff>
    </xdr:to>
    <xdr:sp macro="" textlink="">
      <xdr:nvSpPr>
        <xdr:cNvPr id="7384" name="Line 2"/>
        <xdr:cNvSpPr>
          <a:spLocks noChangeShapeType="1"/>
        </xdr:cNvSpPr>
      </xdr:nvSpPr>
      <xdr:spPr bwMode="auto">
        <a:xfrm>
          <a:off x="18874740" y="571500"/>
          <a:ext cx="64770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15240</xdr:colOff>
      <xdr:row>3</xdr:row>
      <xdr:rowOff>0</xdr:rowOff>
    </xdr:from>
    <xdr:to>
      <xdr:col>41</xdr:col>
      <xdr:colOff>0</xdr:colOff>
      <xdr:row>8</xdr:row>
      <xdr:rowOff>0</xdr:rowOff>
    </xdr:to>
    <xdr:sp macro="" textlink="">
      <xdr:nvSpPr>
        <xdr:cNvPr id="7385" name="Line 2"/>
        <xdr:cNvSpPr>
          <a:spLocks noChangeShapeType="1"/>
        </xdr:cNvSpPr>
      </xdr:nvSpPr>
      <xdr:spPr bwMode="auto">
        <a:xfrm>
          <a:off x="25161240" y="571500"/>
          <a:ext cx="64770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15240</xdr:colOff>
      <xdr:row>3</xdr:row>
      <xdr:rowOff>0</xdr:rowOff>
    </xdr:from>
    <xdr:to>
      <xdr:col>51</xdr:col>
      <xdr:colOff>0</xdr:colOff>
      <xdr:row>8</xdr:row>
      <xdr:rowOff>0</xdr:rowOff>
    </xdr:to>
    <xdr:sp macro="" textlink="">
      <xdr:nvSpPr>
        <xdr:cNvPr id="7386" name="Line 2"/>
        <xdr:cNvSpPr>
          <a:spLocks noChangeShapeType="1"/>
        </xdr:cNvSpPr>
      </xdr:nvSpPr>
      <xdr:spPr bwMode="auto">
        <a:xfrm>
          <a:off x="31447740" y="571500"/>
          <a:ext cx="64770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15240</xdr:colOff>
      <xdr:row>3</xdr:row>
      <xdr:rowOff>0</xdr:rowOff>
    </xdr:from>
    <xdr:to>
      <xdr:col>61</xdr:col>
      <xdr:colOff>0</xdr:colOff>
      <xdr:row>8</xdr:row>
      <xdr:rowOff>0</xdr:rowOff>
    </xdr:to>
    <xdr:sp macro="" textlink="">
      <xdr:nvSpPr>
        <xdr:cNvPr id="7387" name="Line 2"/>
        <xdr:cNvSpPr>
          <a:spLocks noChangeShapeType="1"/>
        </xdr:cNvSpPr>
      </xdr:nvSpPr>
      <xdr:spPr bwMode="auto">
        <a:xfrm>
          <a:off x="37734240" y="571500"/>
          <a:ext cx="64770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4"/>
  <sheetViews>
    <sheetView tabSelected="1" view="pageBreakPreview" zoomScaleNormal="100" zoomScaleSheetLayoutView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ColWidth="9" defaultRowHeight="10.95" customHeight="1" x14ac:dyDescent="0.2"/>
  <cols>
    <col min="1" max="1" width="9.6640625" style="20" bestFit="1" customWidth="1"/>
    <col min="2" max="3" width="10.77734375" style="1" customWidth="1"/>
    <col min="4" max="4" width="5.77734375" style="1" customWidth="1"/>
    <col min="5" max="6" width="10.77734375" style="1" customWidth="1"/>
    <col min="7" max="7" width="5.77734375" style="1" customWidth="1"/>
    <col min="8" max="9" width="10.77734375" style="1" customWidth="1"/>
    <col min="10" max="10" width="5.77734375" style="1" customWidth="1"/>
    <col min="11" max="11" width="9.6640625" style="20" bestFit="1" customWidth="1"/>
    <col min="12" max="13" width="10.77734375" style="1" customWidth="1"/>
    <col min="14" max="14" width="5.77734375" style="1" customWidth="1"/>
    <col min="15" max="15" width="10.77734375" style="4" customWidth="1"/>
    <col min="16" max="16" width="10.77734375" style="5" customWidth="1"/>
    <col min="17" max="17" width="5.77734375" style="1" customWidth="1"/>
    <col min="18" max="19" width="10.77734375" style="1" customWidth="1"/>
    <col min="20" max="20" width="5.77734375" style="1" customWidth="1"/>
    <col min="21" max="21" width="9.6640625" style="20" bestFit="1" customWidth="1"/>
    <col min="22" max="23" width="10.77734375" style="1" customWidth="1"/>
    <col min="24" max="24" width="5.77734375" style="1" customWidth="1"/>
    <col min="25" max="26" width="10.77734375" style="1" customWidth="1"/>
    <col min="27" max="27" width="5.77734375" style="1" customWidth="1"/>
    <col min="28" max="29" width="10.77734375" style="1" customWidth="1"/>
    <col min="30" max="30" width="5.77734375" style="1" customWidth="1"/>
    <col min="31" max="31" width="9.6640625" style="20" bestFit="1" customWidth="1"/>
    <col min="32" max="33" width="10.77734375" style="1" customWidth="1"/>
    <col min="34" max="34" width="5.77734375" style="1" customWidth="1"/>
    <col min="35" max="36" width="10.77734375" style="1" customWidth="1"/>
    <col min="37" max="37" width="5.77734375" style="1" customWidth="1"/>
    <col min="38" max="39" width="10.77734375" style="1" customWidth="1"/>
    <col min="40" max="40" width="5.77734375" style="1" customWidth="1"/>
    <col min="41" max="41" width="9.6640625" style="20" bestFit="1" customWidth="1"/>
    <col min="42" max="43" width="10.77734375" style="1" customWidth="1"/>
    <col min="44" max="44" width="5.77734375" style="1" customWidth="1"/>
    <col min="45" max="46" width="10.77734375" style="1" customWidth="1"/>
    <col min="47" max="47" width="5.77734375" style="1" customWidth="1"/>
    <col min="48" max="49" width="10.77734375" style="1" customWidth="1"/>
    <col min="50" max="50" width="5.77734375" style="1" customWidth="1"/>
    <col min="51" max="51" width="9.6640625" style="20" bestFit="1" customWidth="1"/>
    <col min="52" max="53" width="10.77734375" style="1" customWidth="1"/>
    <col min="54" max="54" width="5.77734375" style="1" customWidth="1"/>
    <col min="55" max="56" width="10.77734375" style="1" customWidth="1"/>
    <col min="57" max="57" width="5.77734375" style="1" customWidth="1"/>
    <col min="58" max="59" width="12.77734375" style="1" customWidth="1"/>
    <col min="60" max="60" width="5.77734375" style="1" customWidth="1"/>
    <col min="61" max="61" width="9.6640625" style="20" bestFit="1" customWidth="1"/>
    <col min="62" max="63" width="10.77734375" style="1" customWidth="1"/>
    <col min="64" max="64" width="5.77734375" style="1" customWidth="1"/>
    <col min="65" max="66" width="10.77734375" style="2" customWidth="1"/>
    <col min="67" max="67" width="5.77734375" style="2" customWidth="1"/>
    <col min="68" max="69" width="10.77734375" style="2" customWidth="1"/>
    <col min="70" max="70" width="5.77734375" style="2" customWidth="1"/>
    <col min="71" max="16384" width="9" style="2"/>
  </cols>
  <sheetData>
    <row r="1" spans="1:70" ht="15" customHeight="1" x14ac:dyDescent="0.2">
      <c r="A1" s="90" t="s">
        <v>76</v>
      </c>
      <c r="C1" s="88"/>
      <c r="D1" s="88"/>
      <c r="E1" s="88"/>
      <c r="F1" s="88"/>
      <c r="G1" s="88"/>
      <c r="H1" s="88"/>
      <c r="K1" s="90" t="s">
        <v>75</v>
      </c>
      <c r="M1" s="88"/>
      <c r="N1" s="88"/>
      <c r="O1" s="88"/>
      <c r="P1" s="88"/>
      <c r="Q1" s="88"/>
      <c r="R1" s="88"/>
      <c r="U1" s="90" t="s">
        <v>48</v>
      </c>
      <c r="W1" s="88"/>
      <c r="X1" s="88"/>
      <c r="Y1" s="88"/>
      <c r="Z1" s="88"/>
      <c r="AA1" s="88"/>
      <c r="AB1" s="88"/>
      <c r="AE1" s="90" t="s">
        <v>49</v>
      </c>
      <c r="AG1" s="88"/>
      <c r="AH1" s="88"/>
      <c r="AI1" s="88"/>
      <c r="AJ1" s="88"/>
      <c r="AK1" s="88"/>
      <c r="AL1" s="88"/>
      <c r="AM1" s="88"/>
      <c r="AN1" s="88"/>
      <c r="AO1" s="90" t="s">
        <v>50</v>
      </c>
      <c r="AP1" s="88"/>
      <c r="AR1" s="72"/>
      <c r="AT1" s="88"/>
      <c r="AU1" s="88"/>
      <c r="AV1" s="88"/>
      <c r="AW1" s="88"/>
      <c r="AX1" s="88"/>
      <c r="AY1" s="90" t="s">
        <v>51</v>
      </c>
      <c r="AZ1" s="88"/>
      <c r="BD1" s="88"/>
      <c r="BE1" s="88"/>
      <c r="BF1" s="88"/>
      <c r="BG1" s="88"/>
      <c r="BH1" s="88"/>
      <c r="BI1" s="90" t="s">
        <v>89</v>
      </c>
      <c r="BJ1" s="88"/>
    </row>
    <row r="2" spans="1:70" ht="15" customHeight="1" x14ac:dyDescent="0.2">
      <c r="A2" s="106" t="s">
        <v>78</v>
      </c>
      <c r="B2" s="106"/>
      <c r="C2" s="106"/>
      <c r="D2" s="106"/>
      <c r="E2" s="106"/>
      <c r="F2" s="106"/>
      <c r="G2" s="106"/>
      <c r="H2" s="106"/>
      <c r="I2" s="106"/>
      <c r="J2" s="106"/>
      <c r="K2" s="106" t="str">
        <f>$A$2</f>
        <v>徴収実績の状況（令和元年度）</v>
      </c>
      <c r="L2" s="106"/>
      <c r="M2" s="106"/>
      <c r="N2" s="106"/>
      <c r="O2" s="106"/>
      <c r="P2" s="106"/>
      <c r="Q2" s="106"/>
      <c r="R2" s="106"/>
      <c r="S2" s="106"/>
      <c r="T2" s="106"/>
      <c r="U2" s="106" t="str">
        <f>$A$2</f>
        <v>徴収実績の状況（令和元年度）</v>
      </c>
      <c r="V2" s="106"/>
      <c r="W2" s="106"/>
      <c r="X2" s="106"/>
      <c r="Y2" s="106"/>
      <c r="Z2" s="106"/>
      <c r="AA2" s="106"/>
      <c r="AB2" s="106"/>
      <c r="AC2" s="106"/>
      <c r="AD2" s="106"/>
      <c r="AE2" s="106" t="str">
        <f>$A$2</f>
        <v>徴収実績の状況（令和元年度）</v>
      </c>
      <c r="AF2" s="106"/>
      <c r="AG2" s="106"/>
      <c r="AH2" s="106"/>
      <c r="AI2" s="106"/>
      <c r="AJ2" s="106"/>
      <c r="AK2" s="106"/>
      <c r="AL2" s="106"/>
      <c r="AM2" s="106"/>
      <c r="AN2" s="106"/>
      <c r="AO2" s="106" t="str">
        <f>$A$2</f>
        <v>徴収実績の状況（令和元年度）</v>
      </c>
      <c r="AP2" s="106"/>
      <c r="AQ2" s="106"/>
      <c r="AR2" s="106"/>
      <c r="AS2" s="106"/>
      <c r="AT2" s="106"/>
      <c r="AU2" s="106"/>
      <c r="AV2" s="106"/>
      <c r="AW2" s="106"/>
      <c r="AX2" s="106"/>
      <c r="AY2" s="106" t="str">
        <f>$A$2</f>
        <v>徴収実績の状況（令和元年度）</v>
      </c>
      <c r="AZ2" s="106"/>
      <c r="BA2" s="106"/>
      <c r="BB2" s="106"/>
      <c r="BC2" s="106"/>
      <c r="BD2" s="106"/>
      <c r="BE2" s="106"/>
      <c r="BF2" s="106"/>
      <c r="BG2" s="106"/>
      <c r="BH2" s="106"/>
      <c r="BI2" s="106" t="str">
        <f>$A$2</f>
        <v>徴収実績の状況（令和元年度）</v>
      </c>
      <c r="BJ2" s="106"/>
      <c r="BK2" s="106"/>
      <c r="BL2" s="106"/>
      <c r="BM2" s="106"/>
      <c r="BN2" s="106"/>
      <c r="BO2" s="106"/>
      <c r="BP2" s="106"/>
      <c r="BQ2" s="106"/>
      <c r="BR2" s="106"/>
    </row>
    <row r="3" spans="1:70" ht="15" customHeight="1" x14ac:dyDescent="0.2">
      <c r="C3" s="89"/>
      <c r="D3" s="89"/>
      <c r="E3" s="89"/>
      <c r="F3" s="89"/>
      <c r="G3" s="89"/>
      <c r="H3" s="89"/>
      <c r="J3" s="3" t="s">
        <v>34</v>
      </c>
      <c r="M3" s="89"/>
      <c r="N3" s="89"/>
      <c r="O3" s="89"/>
      <c r="P3" s="89"/>
      <c r="Q3" s="89"/>
      <c r="R3" s="89"/>
      <c r="T3" s="3" t="s">
        <v>34</v>
      </c>
      <c r="W3" s="89"/>
      <c r="X3" s="89"/>
      <c r="Y3" s="89"/>
      <c r="Z3" s="89"/>
      <c r="AA3" s="89"/>
      <c r="AB3" s="89"/>
      <c r="AD3" s="3" t="s">
        <v>34</v>
      </c>
      <c r="AG3" s="89"/>
      <c r="AH3" s="89"/>
      <c r="AI3" s="89"/>
      <c r="AJ3" s="89"/>
      <c r="AK3" s="89"/>
      <c r="AL3" s="89"/>
      <c r="AM3" s="89"/>
      <c r="AN3" s="3" t="s">
        <v>34</v>
      </c>
      <c r="AP3" s="89"/>
      <c r="AR3" s="3"/>
      <c r="AS3" s="73"/>
      <c r="AT3" s="89"/>
      <c r="AU3" s="89"/>
      <c r="AV3" s="89"/>
      <c r="AW3" s="89"/>
      <c r="AX3" s="3" t="s">
        <v>34</v>
      </c>
      <c r="AZ3" s="89"/>
      <c r="BA3" s="73"/>
      <c r="BB3" s="3"/>
      <c r="BC3" s="73"/>
      <c r="BD3" s="89"/>
      <c r="BE3" s="89"/>
      <c r="BF3" s="89"/>
      <c r="BG3" s="89"/>
      <c r="BH3" s="3" t="s">
        <v>34</v>
      </c>
      <c r="BJ3" s="89"/>
      <c r="BL3" s="3"/>
    </row>
    <row r="4" spans="1:70" ht="15" customHeight="1" x14ac:dyDescent="0.2">
      <c r="A4" s="21" t="s">
        <v>35</v>
      </c>
      <c r="B4" s="96" t="s">
        <v>36</v>
      </c>
      <c r="C4" s="97"/>
      <c r="D4" s="98"/>
      <c r="E4" s="96" t="s">
        <v>37</v>
      </c>
      <c r="F4" s="97"/>
      <c r="G4" s="98"/>
      <c r="H4" s="96" t="s">
        <v>38</v>
      </c>
      <c r="I4" s="97"/>
      <c r="J4" s="98"/>
      <c r="K4" s="21" t="s">
        <v>35</v>
      </c>
      <c r="L4" s="96" t="s">
        <v>39</v>
      </c>
      <c r="M4" s="97"/>
      <c r="N4" s="98"/>
      <c r="O4" s="96" t="s">
        <v>40</v>
      </c>
      <c r="P4" s="97"/>
      <c r="Q4" s="98"/>
      <c r="R4" s="96" t="s">
        <v>41</v>
      </c>
      <c r="S4" s="97"/>
      <c r="T4" s="98"/>
      <c r="U4" s="21" t="s">
        <v>35</v>
      </c>
      <c r="V4" s="96" t="s">
        <v>42</v>
      </c>
      <c r="W4" s="97"/>
      <c r="X4" s="98"/>
      <c r="Y4" s="96" t="s">
        <v>43</v>
      </c>
      <c r="Z4" s="97"/>
      <c r="AA4" s="98"/>
      <c r="AB4" s="96" t="s">
        <v>44</v>
      </c>
      <c r="AC4" s="97"/>
      <c r="AD4" s="98"/>
      <c r="AE4" s="21" t="s">
        <v>35</v>
      </c>
      <c r="AF4" s="96" t="s">
        <v>45</v>
      </c>
      <c r="AG4" s="97"/>
      <c r="AH4" s="98"/>
      <c r="AI4" s="96" t="s">
        <v>84</v>
      </c>
      <c r="AJ4" s="97"/>
      <c r="AK4" s="98"/>
      <c r="AL4" s="105" t="s">
        <v>82</v>
      </c>
      <c r="AM4" s="97"/>
      <c r="AN4" s="98"/>
      <c r="AO4" s="21" t="s">
        <v>35</v>
      </c>
      <c r="AP4" s="96" t="s">
        <v>83</v>
      </c>
      <c r="AQ4" s="97"/>
      <c r="AR4" s="98"/>
      <c r="AS4" s="96" t="s">
        <v>85</v>
      </c>
      <c r="AT4" s="97"/>
      <c r="AU4" s="98"/>
      <c r="AV4" s="96" t="s">
        <v>86</v>
      </c>
      <c r="AW4" s="97"/>
      <c r="AX4" s="98"/>
      <c r="AY4" s="21" t="s">
        <v>35</v>
      </c>
      <c r="AZ4" s="96" t="s">
        <v>93</v>
      </c>
      <c r="BA4" s="97"/>
      <c r="BB4" s="98"/>
      <c r="BC4" s="96" t="s">
        <v>92</v>
      </c>
      <c r="BD4" s="97"/>
      <c r="BE4" s="98"/>
      <c r="BF4" s="96" t="s">
        <v>91</v>
      </c>
      <c r="BG4" s="97"/>
      <c r="BH4" s="98"/>
      <c r="BI4" s="21" t="s">
        <v>35</v>
      </c>
      <c r="BJ4" s="96" t="s">
        <v>90</v>
      </c>
      <c r="BK4" s="97"/>
      <c r="BL4" s="98"/>
    </row>
    <row r="5" spans="1:70" ht="15" customHeight="1" x14ac:dyDescent="0.2">
      <c r="A5" s="22"/>
      <c r="B5" s="99"/>
      <c r="C5" s="100"/>
      <c r="D5" s="101"/>
      <c r="E5" s="99"/>
      <c r="F5" s="100"/>
      <c r="G5" s="101"/>
      <c r="H5" s="99"/>
      <c r="I5" s="100"/>
      <c r="J5" s="101"/>
      <c r="K5" s="22"/>
      <c r="L5" s="99"/>
      <c r="M5" s="100"/>
      <c r="N5" s="101"/>
      <c r="O5" s="99"/>
      <c r="P5" s="100"/>
      <c r="Q5" s="101"/>
      <c r="R5" s="99"/>
      <c r="S5" s="100"/>
      <c r="T5" s="101"/>
      <c r="U5" s="22"/>
      <c r="V5" s="99"/>
      <c r="W5" s="100"/>
      <c r="X5" s="101"/>
      <c r="Y5" s="99"/>
      <c r="Z5" s="100"/>
      <c r="AA5" s="101"/>
      <c r="AB5" s="99"/>
      <c r="AC5" s="100"/>
      <c r="AD5" s="101"/>
      <c r="AE5" s="22"/>
      <c r="AF5" s="99"/>
      <c r="AG5" s="100"/>
      <c r="AH5" s="101"/>
      <c r="AI5" s="99"/>
      <c r="AJ5" s="100"/>
      <c r="AK5" s="101"/>
      <c r="AL5" s="99"/>
      <c r="AM5" s="100"/>
      <c r="AN5" s="101"/>
      <c r="AO5" s="22"/>
      <c r="AP5" s="99"/>
      <c r="AQ5" s="100"/>
      <c r="AR5" s="101"/>
      <c r="AS5" s="99"/>
      <c r="AT5" s="100"/>
      <c r="AU5" s="101"/>
      <c r="AV5" s="99"/>
      <c r="AW5" s="100"/>
      <c r="AX5" s="101"/>
      <c r="AY5" s="22"/>
      <c r="AZ5" s="99"/>
      <c r="BA5" s="100"/>
      <c r="BB5" s="101"/>
      <c r="BC5" s="99"/>
      <c r="BD5" s="100"/>
      <c r="BE5" s="101"/>
      <c r="BF5" s="99"/>
      <c r="BG5" s="100"/>
      <c r="BH5" s="101"/>
      <c r="BI5" s="22"/>
      <c r="BJ5" s="99"/>
      <c r="BK5" s="100"/>
      <c r="BL5" s="101"/>
    </row>
    <row r="6" spans="1:70" ht="15" customHeight="1" x14ac:dyDescent="0.2">
      <c r="A6" s="22"/>
      <c r="B6" s="99"/>
      <c r="C6" s="100"/>
      <c r="D6" s="101"/>
      <c r="E6" s="99"/>
      <c r="F6" s="100"/>
      <c r="G6" s="101"/>
      <c r="H6" s="99"/>
      <c r="I6" s="100"/>
      <c r="J6" s="101"/>
      <c r="K6" s="22"/>
      <c r="L6" s="99"/>
      <c r="M6" s="100"/>
      <c r="N6" s="101"/>
      <c r="O6" s="99"/>
      <c r="P6" s="100"/>
      <c r="Q6" s="101"/>
      <c r="R6" s="99"/>
      <c r="S6" s="100"/>
      <c r="T6" s="101"/>
      <c r="U6" s="22"/>
      <c r="V6" s="99"/>
      <c r="W6" s="100"/>
      <c r="X6" s="101"/>
      <c r="Y6" s="99"/>
      <c r="Z6" s="100"/>
      <c r="AA6" s="101"/>
      <c r="AB6" s="99"/>
      <c r="AC6" s="100"/>
      <c r="AD6" s="101"/>
      <c r="AE6" s="22"/>
      <c r="AF6" s="99"/>
      <c r="AG6" s="100"/>
      <c r="AH6" s="101"/>
      <c r="AI6" s="99"/>
      <c r="AJ6" s="100"/>
      <c r="AK6" s="101"/>
      <c r="AL6" s="99"/>
      <c r="AM6" s="100"/>
      <c r="AN6" s="101"/>
      <c r="AO6" s="22"/>
      <c r="AP6" s="99"/>
      <c r="AQ6" s="100"/>
      <c r="AR6" s="101"/>
      <c r="AS6" s="99"/>
      <c r="AT6" s="100"/>
      <c r="AU6" s="101"/>
      <c r="AV6" s="99"/>
      <c r="AW6" s="100"/>
      <c r="AX6" s="101"/>
      <c r="AY6" s="22"/>
      <c r="AZ6" s="99"/>
      <c r="BA6" s="100"/>
      <c r="BB6" s="101"/>
      <c r="BC6" s="99"/>
      <c r="BD6" s="100"/>
      <c r="BE6" s="101"/>
      <c r="BF6" s="99"/>
      <c r="BG6" s="100"/>
      <c r="BH6" s="101"/>
      <c r="BI6" s="22"/>
      <c r="BJ6" s="99"/>
      <c r="BK6" s="100"/>
      <c r="BL6" s="101"/>
    </row>
    <row r="7" spans="1:70" ht="15" customHeight="1" x14ac:dyDescent="0.2">
      <c r="A7" s="22"/>
      <c r="B7" s="99" t="s">
        <v>5</v>
      </c>
      <c r="C7" s="100" t="s">
        <v>6</v>
      </c>
      <c r="D7" s="101" t="s">
        <v>46</v>
      </c>
      <c r="E7" s="99" t="s">
        <v>5</v>
      </c>
      <c r="F7" s="100" t="s">
        <v>6</v>
      </c>
      <c r="G7" s="101" t="s">
        <v>46</v>
      </c>
      <c r="H7" s="99" t="s">
        <v>5</v>
      </c>
      <c r="I7" s="100" t="s">
        <v>6</v>
      </c>
      <c r="J7" s="101" t="s">
        <v>46</v>
      </c>
      <c r="K7" s="22"/>
      <c r="L7" s="99" t="s">
        <v>5</v>
      </c>
      <c r="M7" s="100" t="s">
        <v>6</v>
      </c>
      <c r="N7" s="101" t="s">
        <v>46</v>
      </c>
      <c r="O7" s="99" t="s">
        <v>5</v>
      </c>
      <c r="P7" s="100" t="s">
        <v>6</v>
      </c>
      <c r="Q7" s="101" t="s">
        <v>46</v>
      </c>
      <c r="R7" s="99" t="s">
        <v>5</v>
      </c>
      <c r="S7" s="100" t="s">
        <v>6</v>
      </c>
      <c r="T7" s="101" t="s">
        <v>46</v>
      </c>
      <c r="U7" s="22"/>
      <c r="V7" s="99" t="s">
        <v>5</v>
      </c>
      <c r="W7" s="100" t="s">
        <v>6</v>
      </c>
      <c r="X7" s="101" t="s">
        <v>46</v>
      </c>
      <c r="Y7" s="99" t="s">
        <v>5</v>
      </c>
      <c r="Z7" s="100" t="s">
        <v>6</v>
      </c>
      <c r="AA7" s="101" t="s">
        <v>46</v>
      </c>
      <c r="AB7" s="99" t="s">
        <v>5</v>
      </c>
      <c r="AC7" s="100" t="s">
        <v>6</v>
      </c>
      <c r="AD7" s="101" t="s">
        <v>46</v>
      </c>
      <c r="AE7" s="22"/>
      <c r="AF7" s="99" t="s">
        <v>5</v>
      </c>
      <c r="AG7" s="100" t="s">
        <v>6</v>
      </c>
      <c r="AH7" s="101" t="s">
        <v>46</v>
      </c>
      <c r="AI7" s="99" t="s">
        <v>5</v>
      </c>
      <c r="AJ7" s="100" t="s">
        <v>6</v>
      </c>
      <c r="AK7" s="101" t="s">
        <v>46</v>
      </c>
      <c r="AL7" s="99" t="s">
        <v>5</v>
      </c>
      <c r="AM7" s="100" t="s">
        <v>6</v>
      </c>
      <c r="AN7" s="101" t="s">
        <v>46</v>
      </c>
      <c r="AO7" s="22"/>
      <c r="AP7" s="99" t="s">
        <v>5</v>
      </c>
      <c r="AQ7" s="100" t="s">
        <v>6</v>
      </c>
      <c r="AR7" s="101" t="s">
        <v>46</v>
      </c>
      <c r="AS7" s="99" t="s">
        <v>5</v>
      </c>
      <c r="AT7" s="100" t="s">
        <v>6</v>
      </c>
      <c r="AU7" s="101" t="s">
        <v>46</v>
      </c>
      <c r="AV7" s="99" t="s">
        <v>5</v>
      </c>
      <c r="AW7" s="100" t="s">
        <v>6</v>
      </c>
      <c r="AX7" s="101" t="s">
        <v>46</v>
      </c>
      <c r="AY7" s="22"/>
      <c r="AZ7" s="99" t="s">
        <v>5</v>
      </c>
      <c r="BA7" s="100" t="s">
        <v>6</v>
      </c>
      <c r="BB7" s="101" t="s">
        <v>46</v>
      </c>
      <c r="BC7" s="99" t="s">
        <v>5</v>
      </c>
      <c r="BD7" s="100" t="s">
        <v>6</v>
      </c>
      <c r="BE7" s="101" t="s">
        <v>46</v>
      </c>
      <c r="BF7" s="99" t="s">
        <v>5</v>
      </c>
      <c r="BG7" s="100" t="s">
        <v>6</v>
      </c>
      <c r="BH7" s="101" t="s">
        <v>46</v>
      </c>
      <c r="BI7" s="22"/>
      <c r="BJ7" s="99" t="s">
        <v>5</v>
      </c>
      <c r="BK7" s="100" t="s">
        <v>6</v>
      </c>
      <c r="BL7" s="101" t="s">
        <v>46</v>
      </c>
    </row>
    <row r="8" spans="1:70" ht="15" customHeight="1" x14ac:dyDescent="0.2">
      <c r="A8" s="23" t="s">
        <v>47</v>
      </c>
      <c r="B8" s="102"/>
      <c r="C8" s="103"/>
      <c r="D8" s="104"/>
      <c r="E8" s="102"/>
      <c r="F8" s="103"/>
      <c r="G8" s="104"/>
      <c r="H8" s="102"/>
      <c r="I8" s="103"/>
      <c r="J8" s="104"/>
      <c r="K8" s="23" t="s">
        <v>47</v>
      </c>
      <c r="L8" s="102"/>
      <c r="M8" s="103"/>
      <c r="N8" s="104"/>
      <c r="O8" s="102"/>
      <c r="P8" s="103"/>
      <c r="Q8" s="104"/>
      <c r="R8" s="102"/>
      <c r="S8" s="103"/>
      <c r="T8" s="104"/>
      <c r="U8" s="23" t="s">
        <v>47</v>
      </c>
      <c r="V8" s="102"/>
      <c r="W8" s="103"/>
      <c r="X8" s="104"/>
      <c r="Y8" s="102"/>
      <c r="Z8" s="103"/>
      <c r="AA8" s="104"/>
      <c r="AB8" s="102"/>
      <c r="AC8" s="103"/>
      <c r="AD8" s="104"/>
      <c r="AE8" s="23" t="s">
        <v>47</v>
      </c>
      <c r="AF8" s="102"/>
      <c r="AG8" s="103"/>
      <c r="AH8" s="104"/>
      <c r="AI8" s="102"/>
      <c r="AJ8" s="103"/>
      <c r="AK8" s="104"/>
      <c r="AL8" s="102"/>
      <c r="AM8" s="103"/>
      <c r="AN8" s="104"/>
      <c r="AO8" s="23" t="s">
        <v>47</v>
      </c>
      <c r="AP8" s="102"/>
      <c r="AQ8" s="103"/>
      <c r="AR8" s="104"/>
      <c r="AS8" s="102"/>
      <c r="AT8" s="103"/>
      <c r="AU8" s="104"/>
      <c r="AV8" s="102"/>
      <c r="AW8" s="103"/>
      <c r="AX8" s="104"/>
      <c r="AY8" s="23" t="s">
        <v>47</v>
      </c>
      <c r="AZ8" s="102"/>
      <c r="BA8" s="103"/>
      <c r="BB8" s="104"/>
      <c r="BC8" s="102"/>
      <c r="BD8" s="103"/>
      <c r="BE8" s="104"/>
      <c r="BF8" s="102"/>
      <c r="BG8" s="103"/>
      <c r="BH8" s="104"/>
      <c r="BI8" s="23" t="s">
        <v>47</v>
      </c>
      <c r="BJ8" s="102"/>
      <c r="BK8" s="103"/>
      <c r="BL8" s="104"/>
    </row>
    <row r="9" spans="1:70" s="28" customFormat="1" ht="17.100000000000001" customHeight="1" x14ac:dyDescent="0.2">
      <c r="A9" s="8" t="s">
        <v>7</v>
      </c>
      <c r="B9" s="13">
        <v>21674352</v>
      </c>
      <c r="C9" s="9">
        <v>21227853</v>
      </c>
      <c r="D9" s="24">
        <f>IF(ISERROR(ROUND(C9/B9*100,1)),0,ROUND(C9/B9*100,1))</f>
        <v>97.9</v>
      </c>
      <c r="E9" s="51">
        <v>529381</v>
      </c>
      <c r="F9" s="54">
        <v>516403</v>
      </c>
      <c r="G9" s="24">
        <f t="shared" ref="G9:G44" si="0">IF(ISERROR(ROUND(F9/E9*100,1)),0,ROUND(F9/E9*100,1))</f>
        <v>97.5</v>
      </c>
      <c r="H9" s="51">
        <v>16535295</v>
      </c>
      <c r="I9" s="9">
        <v>16129916</v>
      </c>
      <c r="J9" s="24">
        <f t="shared" ref="J9:J44" si="1">IF(ISERROR(ROUND(I9/H9*100,1)),0,ROUND(I9/H9*100,1))</f>
        <v>97.5</v>
      </c>
      <c r="K9" s="8" t="s">
        <v>7</v>
      </c>
      <c r="L9" s="13">
        <v>1159565</v>
      </c>
      <c r="M9" s="9">
        <v>1152486</v>
      </c>
      <c r="N9" s="24">
        <f t="shared" ref="N9:N44" si="2">IF(ISERROR(ROUND(M9/L9*100,1)),0,ROUND(M9/L9*100,1))</f>
        <v>99.4</v>
      </c>
      <c r="O9" s="13">
        <v>3450111</v>
      </c>
      <c r="P9" s="9">
        <v>3429048</v>
      </c>
      <c r="Q9" s="24">
        <f t="shared" ref="Q9:Q44" si="3">IF(ISERROR(ROUND(P9/O9*100,1)),0,ROUND(P9/O9*100,1))</f>
        <v>99.4</v>
      </c>
      <c r="R9" s="13">
        <v>17583411</v>
      </c>
      <c r="S9" s="9">
        <v>17105709</v>
      </c>
      <c r="T9" s="24">
        <f t="shared" ref="T9:T44" si="4">IF(ISERROR(ROUND(S9/R9*100,1)),0,ROUND(S9/R9*100,1))</f>
        <v>97.3</v>
      </c>
      <c r="U9" s="8" t="s">
        <v>7</v>
      </c>
      <c r="V9" s="13">
        <v>5978813</v>
      </c>
      <c r="W9" s="9">
        <v>5814520</v>
      </c>
      <c r="X9" s="24">
        <f t="shared" ref="X9:X44" si="5">IF(ISERROR(ROUND(W9/V9*100,1)),0,ROUND(W9/V9*100,1))</f>
        <v>97.3</v>
      </c>
      <c r="Y9" s="13">
        <v>8630084</v>
      </c>
      <c r="Z9" s="9">
        <v>8392937</v>
      </c>
      <c r="AA9" s="24">
        <f t="shared" ref="AA9:AA44" si="6">IF(ISERROR(ROUND(Z9/Y9*100,1)),0,ROUND(Z9/Y9*100,1))</f>
        <v>97.3</v>
      </c>
      <c r="AB9" s="13">
        <v>2775274</v>
      </c>
      <c r="AC9" s="9">
        <v>2699012</v>
      </c>
      <c r="AD9" s="24">
        <f t="shared" ref="AD9:AD44" si="7">IF(ISERROR(ROUND(AC9/AB9*100,1)),0,ROUND(AC9/AB9*100,1))</f>
        <v>97.3</v>
      </c>
      <c r="AE9" s="8" t="s">
        <v>7</v>
      </c>
      <c r="AF9" s="51">
        <v>199240</v>
      </c>
      <c r="AG9" s="9">
        <v>199240</v>
      </c>
      <c r="AH9" s="24">
        <f t="shared" ref="AH9:AH44" si="8">IF(ISERROR(ROUND(AG9/AF9*100,1)),0,ROUND(AG9/AF9*100,1))</f>
        <v>100</v>
      </c>
      <c r="AI9" s="13">
        <v>672260</v>
      </c>
      <c r="AJ9" s="9">
        <v>641877</v>
      </c>
      <c r="AK9" s="24">
        <f t="shared" ref="AK9:AK36" si="9">IF(ISERROR(ROUND(AJ9/AI9*100,1)),0,ROUND(AJ9/AI9*100,1))</f>
        <v>95.5</v>
      </c>
      <c r="AL9" s="13">
        <v>7273</v>
      </c>
      <c r="AM9" s="9">
        <v>7273</v>
      </c>
      <c r="AN9" s="24">
        <f t="shared" ref="AN9:AN23" si="10">IF(ISERROR(ROUND(AM9/AL9*100,1)),0,ROUND(AM9/AL9*100,1))</f>
        <v>100</v>
      </c>
      <c r="AO9" s="8" t="s">
        <v>7</v>
      </c>
      <c r="AP9" s="13">
        <v>1972090</v>
      </c>
      <c r="AQ9" s="9">
        <v>1972090</v>
      </c>
      <c r="AR9" s="24">
        <f t="shared" ref="AR9:AR44" si="11">IF(ISERROR(ROUND(AQ9/AP9*100,1)),0,ROUND(AQ9/AP9*100,1))</f>
        <v>100</v>
      </c>
      <c r="AS9" s="13">
        <v>0</v>
      </c>
      <c r="AT9" s="9">
        <v>0</v>
      </c>
      <c r="AU9" s="24">
        <f t="shared" ref="AU9:AU44" si="12">IF(ISERROR(ROUND(AT9/AS9*100,1)),0,ROUND(AT9/AS9*100,1))</f>
        <v>0</v>
      </c>
      <c r="AV9" s="13">
        <v>0</v>
      </c>
      <c r="AW9" s="9">
        <v>0</v>
      </c>
      <c r="AX9" s="24">
        <f t="shared" ref="AX9:AX45" si="13">IF(ISERROR(ROUND(AW9/AV9*100,1)),0,ROUND(AW9/AV9*100,1))</f>
        <v>0</v>
      </c>
      <c r="AY9" s="8" t="s">
        <v>7</v>
      </c>
      <c r="AZ9" s="13">
        <v>59143</v>
      </c>
      <c r="BA9" s="9">
        <v>58668</v>
      </c>
      <c r="BB9" s="24">
        <f t="shared" ref="BB9:BB44" si="14">IF(ISERROR(ROUND(BA9/AZ9*100,1)),0,ROUND(BA9/AZ9*100,1))</f>
        <v>99.2</v>
      </c>
      <c r="BC9" s="51">
        <v>2196647</v>
      </c>
      <c r="BD9" s="9">
        <v>2136288</v>
      </c>
      <c r="BE9" s="24">
        <f t="shared" ref="BE9:BE44" si="15">IF(ISERROR(ROUND(BD9/BC9*100,1)),0,ROUND(BD9/BC9*100,1))</f>
        <v>97.3</v>
      </c>
      <c r="BF9" s="26">
        <f>SUM(B9,R9,AI9,AL9,AP9,AS9,AV9,AZ9,BC9)</f>
        <v>44165176</v>
      </c>
      <c r="BG9" s="27">
        <f t="shared" ref="BG9:BG21" si="16">SUM(C9,S9,AJ9,AM9,AQ9,AT9,AW9,BA9,BD9)</f>
        <v>43149758</v>
      </c>
      <c r="BH9" s="24">
        <f t="shared" ref="BH9:BH44" si="17">IF(ISERROR(ROUND(BG9/BF9*100,1)),0,ROUND(BG9/BF9*100,1))</f>
        <v>97.7</v>
      </c>
      <c r="BI9" s="8" t="s">
        <v>7</v>
      </c>
      <c r="BJ9" s="51">
        <v>6660590</v>
      </c>
      <c r="BK9" s="9">
        <v>5115068</v>
      </c>
      <c r="BL9" s="24">
        <f t="shared" ref="BL9:BL44" si="18">IF(ISERROR(ROUND(BK9/BJ9*100,1)),0,ROUND(BK9/BJ9*100,1))</f>
        <v>76.8</v>
      </c>
    </row>
    <row r="10" spans="1:70" s="28" customFormat="1" ht="17.100000000000001" customHeight="1" x14ac:dyDescent="0.2">
      <c r="A10" s="10" t="s">
        <v>8</v>
      </c>
      <c r="B10" s="14">
        <v>2643719</v>
      </c>
      <c r="C10" s="11">
        <v>2629704</v>
      </c>
      <c r="D10" s="29">
        <f t="shared" ref="D10:D44" si="19">IF(ISERROR(ROUND(C10/B10*100,1)),0,ROUND(C10/B10*100,1))</f>
        <v>99.5</v>
      </c>
      <c r="E10" s="52">
        <v>87869</v>
      </c>
      <c r="F10" s="55">
        <v>87318</v>
      </c>
      <c r="G10" s="29">
        <f t="shared" si="0"/>
        <v>99.4</v>
      </c>
      <c r="H10" s="52">
        <v>1993079</v>
      </c>
      <c r="I10" s="11">
        <v>1980577</v>
      </c>
      <c r="J10" s="29">
        <f t="shared" si="1"/>
        <v>99.4</v>
      </c>
      <c r="K10" s="10" t="s">
        <v>8</v>
      </c>
      <c r="L10" s="14">
        <v>191392</v>
      </c>
      <c r="M10" s="11">
        <v>191065</v>
      </c>
      <c r="N10" s="29">
        <f t="shared" si="2"/>
        <v>99.8</v>
      </c>
      <c r="O10" s="14">
        <v>371379</v>
      </c>
      <c r="P10" s="11">
        <v>370744</v>
      </c>
      <c r="Q10" s="29">
        <f t="shared" si="3"/>
        <v>99.8</v>
      </c>
      <c r="R10" s="14">
        <v>2410263</v>
      </c>
      <c r="S10" s="11">
        <v>2388311</v>
      </c>
      <c r="T10" s="29">
        <f t="shared" si="4"/>
        <v>99.1</v>
      </c>
      <c r="U10" s="10" t="s">
        <v>8</v>
      </c>
      <c r="V10" s="14">
        <v>715163</v>
      </c>
      <c r="W10" s="11">
        <v>708493</v>
      </c>
      <c r="X10" s="29">
        <f t="shared" si="5"/>
        <v>99.1</v>
      </c>
      <c r="Y10" s="14">
        <v>1026099</v>
      </c>
      <c r="Z10" s="11">
        <v>1016530</v>
      </c>
      <c r="AA10" s="29">
        <f t="shared" si="6"/>
        <v>99.1</v>
      </c>
      <c r="AB10" s="14">
        <v>612583</v>
      </c>
      <c r="AC10" s="11">
        <v>606870</v>
      </c>
      <c r="AD10" s="29">
        <f t="shared" si="7"/>
        <v>99.1</v>
      </c>
      <c r="AE10" s="10" t="s">
        <v>8</v>
      </c>
      <c r="AF10" s="52">
        <v>56418</v>
      </c>
      <c r="AG10" s="11">
        <v>56418</v>
      </c>
      <c r="AH10" s="29">
        <f t="shared" si="8"/>
        <v>100</v>
      </c>
      <c r="AI10" s="14">
        <v>155430</v>
      </c>
      <c r="AJ10" s="11">
        <v>153898</v>
      </c>
      <c r="AK10" s="29">
        <f t="shared" si="9"/>
        <v>99</v>
      </c>
      <c r="AL10" s="14">
        <v>2682</v>
      </c>
      <c r="AM10" s="11">
        <v>2682</v>
      </c>
      <c r="AN10" s="29">
        <f t="shared" si="10"/>
        <v>100</v>
      </c>
      <c r="AO10" s="10" t="s">
        <v>8</v>
      </c>
      <c r="AP10" s="14">
        <v>408515</v>
      </c>
      <c r="AQ10" s="11">
        <v>408515</v>
      </c>
      <c r="AR10" s="29">
        <f t="shared" si="11"/>
        <v>100</v>
      </c>
      <c r="AS10" s="14">
        <v>0</v>
      </c>
      <c r="AT10" s="11">
        <v>0</v>
      </c>
      <c r="AU10" s="29">
        <f t="shared" si="12"/>
        <v>0</v>
      </c>
      <c r="AV10" s="14">
        <v>0</v>
      </c>
      <c r="AW10" s="11">
        <v>0</v>
      </c>
      <c r="AX10" s="29">
        <f t="shared" si="13"/>
        <v>0</v>
      </c>
      <c r="AY10" s="10" t="s">
        <v>8</v>
      </c>
      <c r="AZ10" s="14">
        <v>740</v>
      </c>
      <c r="BA10" s="11">
        <v>740</v>
      </c>
      <c r="BB10" s="29">
        <f t="shared" si="14"/>
        <v>100</v>
      </c>
      <c r="BC10" s="14">
        <v>0</v>
      </c>
      <c r="BD10" s="11">
        <v>0</v>
      </c>
      <c r="BE10" s="29">
        <f t="shared" si="15"/>
        <v>0</v>
      </c>
      <c r="BF10" s="14">
        <f t="shared" ref="BF10:BF21" si="20">SUM(B10,R10,AI10,AL10,AP10,AS10,AV10,AZ10,BC10)</f>
        <v>5621349</v>
      </c>
      <c r="BG10" s="11">
        <f t="shared" si="16"/>
        <v>5583850</v>
      </c>
      <c r="BH10" s="29">
        <f t="shared" si="17"/>
        <v>99.3</v>
      </c>
      <c r="BI10" s="10" t="s">
        <v>8</v>
      </c>
      <c r="BJ10" s="52">
        <v>1112368</v>
      </c>
      <c r="BK10" s="11">
        <v>1050397</v>
      </c>
      <c r="BL10" s="29">
        <f t="shared" si="18"/>
        <v>94.4</v>
      </c>
    </row>
    <row r="11" spans="1:70" s="28" customFormat="1" ht="17.100000000000001" customHeight="1" x14ac:dyDescent="0.2">
      <c r="A11" s="10" t="s">
        <v>9</v>
      </c>
      <c r="B11" s="14">
        <v>1977666</v>
      </c>
      <c r="C11" s="11">
        <v>1922645</v>
      </c>
      <c r="D11" s="29">
        <f t="shared" si="19"/>
        <v>97.2</v>
      </c>
      <c r="E11" s="52">
        <v>64790</v>
      </c>
      <c r="F11" s="55">
        <v>61088</v>
      </c>
      <c r="G11" s="29">
        <f t="shared" si="0"/>
        <v>94.3</v>
      </c>
      <c r="H11" s="52">
        <v>1510183</v>
      </c>
      <c r="I11" s="11">
        <v>1466141</v>
      </c>
      <c r="J11" s="29">
        <f t="shared" si="1"/>
        <v>97.1</v>
      </c>
      <c r="K11" s="10" t="s">
        <v>9</v>
      </c>
      <c r="L11" s="14">
        <v>115305</v>
      </c>
      <c r="M11" s="11">
        <v>113194</v>
      </c>
      <c r="N11" s="29">
        <f t="shared" si="2"/>
        <v>98.2</v>
      </c>
      <c r="O11" s="14">
        <v>287388</v>
      </c>
      <c r="P11" s="11">
        <v>282222</v>
      </c>
      <c r="Q11" s="29">
        <f t="shared" si="3"/>
        <v>98.2</v>
      </c>
      <c r="R11" s="14">
        <v>2002954</v>
      </c>
      <c r="S11" s="11">
        <v>1939103</v>
      </c>
      <c r="T11" s="29">
        <f t="shared" si="4"/>
        <v>96.8</v>
      </c>
      <c r="U11" s="10" t="s">
        <v>9</v>
      </c>
      <c r="V11" s="14">
        <v>561727</v>
      </c>
      <c r="W11" s="11">
        <v>543392</v>
      </c>
      <c r="X11" s="29">
        <f t="shared" si="5"/>
        <v>96.7</v>
      </c>
      <c r="Y11" s="14">
        <v>924664</v>
      </c>
      <c r="Z11" s="11">
        <v>894483</v>
      </c>
      <c r="AA11" s="29">
        <f t="shared" si="6"/>
        <v>96.7</v>
      </c>
      <c r="AB11" s="14">
        <v>469824</v>
      </c>
      <c r="AC11" s="11">
        <v>454489</v>
      </c>
      <c r="AD11" s="29">
        <f t="shared" si="7"/>
        <v>96.7</v>
      </c>
      <c r="AE11" s="10" t="s">
        <v>9</v>
      </c>
      <c r="AF11" s="52">
        <v>46739</v>
      </c>
      <c r="AG11" s="11">
        <v>46739</v>
      </c>
      <c r="AH11" s="29">
        <f t="shared" si="8"/>
        <v>100</v>
      </c>
      <c r="AI11" s="14">
        <v>115290</v>
      </c>
      <c r="AJ11" s="11">
        <v>110418</v>
      </c>
      <c r="AK11" s="29">
        <f t="shared" si="9"/>
        <v>95.8</v>
      </c>
      <c r="AL11" s="14">
        <v>1035</v>
      </c>
      <c r="AM11" s="11">
        <v>1035</v>
      </c>
      <c r="AN11" s="29">
        <f t="shared" si="10"/>
        <v>100</v>
      </c>
      <c r="AO11" s="10" t="s">
        <v>9</v>
      </c>
      <c r="AP11" s="14">
        <v>303668</v>
      </c>
      <c r="AQ11" s="11">
        <v>303668</v>
      </c>
      <c r="AR11" s="29">
        <f t="shared" si="11"/>
        <v>100</v>
      </c>
      <c r="AS11" s="14">
        <v>2821</v>
      </c>
      <c r="AT11" s="11">
        <v>2821</v>
      </c>
      <c r="AU11" s="29">
        <f t="shared" si="12"/>
        <v>100</v>
      </c>
      <c r="AV11" s="14">
        <v>0</v>
      </c>
      <c r="AW11" s="11">
        <v>0</v>
      </c>
      <c r="AX11" s="29">
        <f t="shared" si="13"/>
        <v>0</v>
      </c>
      <c r="AY11" s="10" t="s">
        <v>9</v>
      </c>
      <c r="AZ11" s="14">
        <v>8937</v>
      </c>
      <c r="BA11" s="11">
        <v>8937</v>
      </c>
      <c r="BB11" s="29">
        <f t="shared" si="14"/>
        <v>100</v>
      </c>
      <c r="BC11" s="14">
        <v>0</v>
      </c>
      <c r="BD11" s="11">
        <v>0</v>
      </c>
      <c r="BE11" s="29">
        <f t="shared" si="15"/>
        <v>0</v>
      </c>
      <c r="BF11" s="14">
        <f t="shared" si="20"/>
        <v>4412371</v>
      </c>
      <c r="BG11" s="11">
        <f t="shared" si="16"/>
        <v>4288627</v>
      </c>
      <c r="BH11" s="29">
        <f t="shared" si="17"/>
        <v>97.2</v>
      </c>
      <c r="BI11" s="10" t="s">
        <v>9</v>
      </c>
      <c r="BJ11" s="52">
        <v>871704</v>
      </c>
      <c r="BK11" s="11">
        <v>747962</v>
      </c>
      <c r="BL11" s="29">
        <f t="shared" si="18"/>
        <v>85.8</v>
      </c>
    </row>
    <row r="12" spans="1:70" s="28" customFormat="1" ht="17.100000000000001" customHeight="1" x14ac:dyDescent="0.2">
      <c r="A12" s="10" t="s">
        <v>10</v>
      </c>
      <c r="B12" s="14">
        <v>4643772</v>
      </c>
      <c r="C12" s="11">
        <v>4579682</v>
      </c>
      <c r="D12" s="29">
        <f t="shared" si="19"/>
        <v>98.6</v>
      </c>
      <c r="E12" s="52">
        <v>169881</v>
      </c>
      <c r="F12" s="55">
        <v>167473</v>
      </c>
      <c r="G12" s="29">
        <f t="shared" si="0"/>
        <v>98.6</v>
      </c>
      <c r="H12" s="52">
        <v>3743524</v>
      </c>
      <c r="I12" s="11">
        <v>3690440</v>
      </c>
      <c r="J12" s="29">
        <f t="shared" si="1"/>
        <v>98.6</v>
      </c>
      <c r="K12" s="10" t="s">
        <v>10</v>
      </c>
      <c r="L12" s="14">
        <v>283029</v>
      </c>
      <c r="M12" s="11">
        <v>279698</v>
      </c>
      <c r="N12" s="29">
        <f t="shared" si="2"/>
        <v>98.8</v>
      </c>
      <c r="O12" s="14">
        <v>447338</v>
      </c>
      <c r="P12" s="11">
        <v>442071</v>
      </c>
      <c r="Q12" s="29">
        <f t="shared" si="3"/>
        <v>98.8</v>
      </c>
      <c r="R12" s="14">
        <v>5896817</v>
      </c>
      <c r="S12" s="11">
        <v>5707183</v>
      </c>
      <c r="T12" s="29">
        <f t="shared" si="4"/>
        <v>96.8</v>
      </c>
      <c r="U12" s="10" t="s">
        <v>10</v>
      </c>
      <c r="V12" s="14">
        <v>1757774</v>
      </c>
      <c r="W12" s="11">
        <v>1699083</v>
      </c>
      <c r="X12" s="29">
        <f t="shared" si="5"/>
        <v>96.7</v>
      </c>
      <c r="Y12" s="14">
        <v>2621116</v>
      </c>
      <c r="Z12" s="11">
        <v>2533599</v>
      </c>
      <c r="AA12" s="29">
        <f t="shared" si="6"/>
        <v>96.7</v>
      </c>
      <c r="AB12" s="14">
        <v>1300589</v>
      </c>
      <c r="AC12" s="11">
        <v>1257163</v>
      </c>
      <c r="AD12" s="29">
        <f t="shared" si="7"/>
        <v>96.7</v>
      </c>
      <c r="AE12" s="10" t="s">
        <v>10</v>
      </c>
      <c r="AF12" s="52">
        <v>217338</v>
      </c>
      <c r="AG12" s="11">
        <v>217338</v>
      </c>
      <c r="AH12" s="29">
        <f t="shared" si="8"/>
        <v>100</v>
      </c>
      <c r="AI12" s="14">
        <v>349919</v>
      </c>
      <c r="AJ12" s="11">
        <v>339345</v>
      </c>
      <c r="AK12" s="29">
        <f t="shared" si="9"/>
        <v>97</v>
      </c>
      <c r="AL12" s="14">
        <v>3588</v>
      </c>
      <c r="AM12" s="11">
        <v>3588</v>
      </c>
      <c r="AN12" s="29">
        <f t="shared" si="10"/>
        <v>100</v>
      </c>
      <c r="AO12" s="10" t="s">
        <v>10</v>
      </c>
      <c r="AP12" s="14">
        <v>645456</v>
      </c>
      <c r="AQ12" s="11">
        <v>645456</v>
      </c>
      <c r="AR12" s="29">
        <f t="shared" si="11"/>
        <v>100</v>
      </c>
      <c r="AS12" s="14">
        <v>0</v>
      </c>
      <c r="AT12" s="11">
        <v>0</v>
      </c>
      <c r="AU12" s="29">
        <f t="shared" si="12"/>
        <v>0</v>
      </c>
      <c r="AV12" s="14">
        <v>0</v>
      </c>
      <c r="AW12" s="11">
        <v>0</v>
      </c>
      <c r="AX12" s="29">
        <f t="shared" si="13"/>
        <v>0</v>
      </c>
      <c r="AY12" s="10" t="s">
        <v>10</v>
      </c>
      <c r="AZ12" s="14">
        <v>106069</v>
      </c>
      <c r="BA12" s="11">
        <v>104844</v>
      </c>
      <c r="BB12" s="29">
        <f t="shared" si="14"/>
        <v>98.8</v>
      </c>
      <c r="BC12" s="14">
        <v>0</v>
      </c>
      <c r="BD12" s="11">
        <v>0</v>
      </c>
      <c r="BE12" s="29">
        <f t="shared" si="15"/>
        <v>0</v>
      </c>
      <c r="BF12" s="14">
        <f t="shared" si="20"/>
        <v>11645621</v>
      </c>
      <c r="BG12" s="11">
        <f t="shared" si="16"/>
        <v>11380098</v>
      </c>
      <c r="BH12" s="29">
        <f t="shared" si="17"/>
        <v>97.7</v>
      </c>
      <c r="BI12" s="10" t="s">
        <v>10</v>
      </c>
      <c r="BJ12" s="52">
        <v>1546456</v>
      </c>
      <c r="BK12" s="11">
        <v>1395609</v>
      </c>
      <c r="BL12" s="29">
        <f t="shared" si="18"/>
        <v>90.2</v>
      </c>
    </row>
    <row r="13" spans="1:70" s="28" customFormat="1" ht="17.100000000000001" customHeight="1" x14ac:dyDescent="0.2">
      <c r="A13" s="10" t="s">
        <v>11</v>
      </c>
      <c r="B13" s="14">
        <v>5981349</v>
      </c>
      <c r="C13" s="11">
        <v>5781758</v>
      </c>
      <c r="D13" s="29">
        <f t="shared" si="19"/>
        <v>96.7</v>
      </c>
      <c r="E13" s="52">
        <v>177772</v>
      </c>
      <c r="F13" s="55">
        <v>170549</v>
      </c>
      <c r="G13" s="29">
        <f t="shared" si="0"/>
        <v>95.9</v>
      </c>
      <c r="H13" s="52">
        <v>4574132</v>
      </c>
      <c r="I13" s="11">
        <v>4388293</v>
      </c>
      <c r="J13" s="29">
        <f t="shared" si="1"/>
        <v>95.9</v>
      </c>
      <c r="K13" s="10" t="s">
        <v>11</v>
      </c>
      <c r="L13" s="14">
        <v>371005</v>
      </c>
      <c r="M13" s="11">
        <v>369035</v>
      </c>
      <c r="N13" s="29">
        <f t="shared" si="2"/>
        <v>99.5</v>
      </c>
      <c r="O13" s="14">
        <v>858440</v>
      </c>
      <c r="P13" s="11">
        <v>853881</v>
      </c>
      <c r="Q13" s="29">
        <f t="shared" si="3"/>
        <v>99.5</v>
      </c>
      <c r="R13" s="14">
        <v>6937622</v>
      </c>
      <c r="S13" s="11">
        <v>6571668</v>
      </c>
      <c r="T13" s="29">
        <f t="shared" si="4"/>
        <v>94.7</v>
      </c>
      <c r="U13" s="10" t="s">
        <v>11</v>
      </c>
      <c r="V13" s="14">
        <v>1933898</v>
      </c>
      <c r="W13" s="11">
        <v>1830840</v>
      </c>
      <c r="X13" s="29">
        <f t="shared" si="5"/>
        <v>94.7</v>
      </c>
      <c r="Y13" s="14">
        <v>3131250</v>
      </c>
      <c r="Z13" s="11">
        <v>2964387</v>
      </c>
      <c r="AA13" s="29">
        <f t="shared" si="6"/>
        <v>94.7</v>
      </c>
      <c r="AB13" s="14">
        <v>1802082</v>
      </c>
      <c r="AC13" s="11">
        <v>1706049</v>
      </c>
      <c r="AD13" s="29">
        <f t="shared" si="7"/>
        <v>94.7</v>
      </c>
      <c r="AE13" s="10" t="s">
        <v>11</v>
      </c>
      <c r="AF13" s="52">
        <v>70392</v>
      </c>
      <c r="AG13" s="11">
        <v>70392</v>
      </c>
      <c r="AH13" s="29">
        <f t="shared" si="8"/>
        <v>100</v>
      </c>
      <c r="AI13" s="14">
        <v>318960</v>
      </c>
      <c r="AJ13" s="11">
        <v>304963</v>
      </c>
      <c r="AK13" s="29">
        <f t="shared" si="9"/>
        <v>95.6</v>
      </c>
      <c r="AL13" s="14">
        <v>3805</v>
      </c>
      <c r="AM13" s="11">
        <v>3805</v>
      </c>
      <c r="AN13" s="29">
        <f t="shared" si="10"/>
        <v>100</v>
      </c>
      <c r="AO13" s="10" t="s">
        <v>11</v>
      </c>
      <c r="AP13" s="14">
        <v>806414</v>
      </c>
      <c r="AQ13" s="11">
        <v>806414</v>
      </c>
      <c r="AR13" s="29">
        <f t="shared" si="11"/>
        <v>100</v>
      </c>
      <c r="AS13" s="14">
        <v>0</v>
      </c>
      <c r="AT13" s="11">
        <v>0</v>
      </c>
      <c r="AU13" s="29">
        <f t="shared" si="12"/>
        <v>0</v>
      </c>
      <c r="AV13" s="14">
        <v>1424</v>
      </c>
      <c r="AW13" s="11">
        <v>0</v>
      </c>
      <c r="AX13" s="29">
        <f t="shared" si="13"/>
        <v>0</v>
      </c>
      <c r="AY13" s="10" t="s">
        <v>11</v>
      </c>
      <c r="AZ13" s="14">
        <v>11840</v>
      </c>
      <c r="BA13" s="11">
        <v>11287</v>
      </c>
      <c r="BB13" s="29">
        <f t="shared" si="14"/>
        <v>95.3</v>
      </c>
      <c r="BC13" s="14">
        <v>450</v>
      </c>
      <c r="BD13" s="11">
        <v>267</v>
      </c>
      <c r="BE13" s="29">
        <f>IF(ISERROR(ROUND(BD13/BC13*100,1)),0,ROUND(BD13/BC13*100,1))</f>
        <v>59.3</v>
      </c>
      <c r="BF13" s="14">
        <f t="shared" si="20"/>
        <v>14061864</v>
      </c>
      <c r="BG13" s="11">
        <f t="shared" si="16"/>
        <v>13480162</v>
      </c>
      <c r="BH13" s="29">
        <f t="shared" si="17"/>
        <v>95.9</v>
      </c>
      <c r="BI13" s="10" t="s">
        <v>11</v>
      </c>
      <c r="BJ13" s="52">
        <v>1896060</v>
      </c>
      <c r="BK13" s="11">
        <v>1418029</v>
      </c>
      <c r="BL13" s="29">
        <f t="shared" si="18"/>
        <v>74.8</v>
      </c>
    </row>
    <row r="14" spans="1:70" s="28" customFormat="1" ht="17.100000000000001" customHeight="1" x14ac:dyDescent="0.2">
      <c r="A14" s="10" t="s">
        <v>12</v>
      </c>
      <c r="B14" s="14">
        <v>1779458</v>
      </c>
      <c r="C14" s="11">
        <v>1752361</v>
      </c>
      <c r="D14" s="29">
        <f t="shared" si="19"/>
        <v>98.5</v>
      </c>
      <c r="E14" s="52">
        <v>58310</v>
      </c>
      <c r="F14" s="55">
        <v>56595</v>
      </c>
      <c r="G14" s="29">
        <f t="shared" si="0"/>
        <v>97.1</v>
      </c>
      <c r="H14" s="52">
        <v>1381857</v>
      </c>
      <c r="I14" s="11">
        <v>1358288</v>
      </c>
      <c r="J14" s="29">
        <f t="shared" si="1"/>
        <v>98.3</v>
      </c>
      <c r="K14" s="10" t="s">
        <v>12</v>
      </c>
      <c r="L14" s="14">
        <v>120064</v>
      </c>
      <c r="M14" s="11">
        <v>118345</v>
      </c>
      <c r="N14" s="29">
        <f t="shared" si="2"/>
        <v>98.6</v>
      </c>
      <c r="O14" s="14">
        <v>219227</v>
      </c>
      <c r="P14" s="11">
        <v>219133</v>
      </c>
      <c r="Q14" s="29">
        <f t="shared" si="3"/>
        <v>100</v>
      </c>
      <c r="R14" s="14">
        <v>2077419</v>
      </c>
      <c r="S14" s="11">
        <v>1994215</v>
      </c>
      <c r="T14" s="29">
        <f t="shared" si="4"/>
        <v>96</v>
      </c>
      <c r="U14" s="10" t="s">
        <v>12</v>
      </c>
      <c r="V14" s="14">
        <v>551070</v>
      </c>
      <c r="W14" s="11">
        <v>525085</v>
      </c>
      <c r="X14" s="29">
        <f t="shared" si="5"/>
        <v>95.3</v>
      </c>
      <c r="Y14" s="14">
        <v>856488</v>
      </c>
      <c r="Z14" s="11">
        <v>816801</v>
      </c>
      <c r="AA14" s="29">
        <f t="shared" si="6"/>
        <v>95.4</v>
      </c>
      <c r="AB14" s="14">
        <v>391613</v>
      </c>
      <c r="AC14" s="11">
        <v>374081</v>
      </c>
      <c r="AD14" s="29">
        <f t="shared" si="7"/>
        <v>95.5</v>
      </c>
      <c r="AE14" s="10" t="s">
        <v>12</v>
      </c>
      <c r="AF14" s="52">
        <v>278248</v>
      </c>
      <c r="AG14" s="11">
        <v>278248</v>
      </c>
      <c r="AH14" s="29">
        <f t="shared" si="8"/>
        <v>100</v>
      </c>
      <c r="AI14" s="14">
        <v>118358</v>
      </c>
      <c r="AJ14" s="11">
        <v>113348</v>
      </c>
      <c r="AK14" s="29">
        <f t="shared" si="9"/>
        <v>95.8</v>
      </c>
      <c r="AL14" s="14">
        <v>2050</v>
      </c>
      <c r="AM14" s="11">
        <v>2050</v>
      </c>
      <c r="AN14" s="29">
        <f t="shared" si="10"/>
        <v>100</v>
      </c>
      <c r="AO14" s="10" t="s">
        <v>12</v>
      </c>
      <c r="AP14" s="14">
        <v>287959</v>
      </c>
      <c r="AQ14" s="11">
        <v>287959</v>
      </c>
      <c r="AR14" s="29">
        <f t="shared" si="11"/>
        <v>100</v>
      </c>
      <c r="AS14" s="14">
        <v>1596</v>
      </c>
      <c r="AT14" s="11">
        <v>1596</v>
      </c>
      <c r="AU14" s="29">
        <f t="shared" si="12"/>
        <v>100</v>
      </c>
      <c r="AV14" s="14">
        <v>0</v>
      </c>
      <c r="AW14" s="11">
        <v>0</v>
      </c>
      <c r="AX14" s="29">
        <f t="shared" si="13"/>
        <v>0</v>
      </c>
      <c r="AY14" s="10" t="s">
        <v>12</v>
      </c>
      <c r="AZ14" s="14">
        <v>3028</v>
      </c>
      <c r="BA14" s="11">
        <v>3028</v>
      </c>
      <c r="BB14" s="29">
        <f t="shared" si="14"/>
        <v>100</v>
      </c>
      <c r="BC14" s="14">
        <v>0</v>
      </c>
      <c r="BD14" s="11">
        <v>0</v>
      </c>
      <c r="BE14" s="29">
        <f t="shared" si="15"/>
        <v>0</v>
      </c>
      <c r="BF14" s="14">
        <f t="shared" si="20"/>
        <v>4269868</v>
      </c>
      <c r="BG14" s="11">
        <f t="shared" si="16"/>
        <v>4154557</v>
      </c>
      <c r="BH14" s="29">
        <f t="shared" si="17"/>
        <v>97.3</v>
      </c>
      <c r="BI14" s="10" t="s">
        <v>12</v>
      </c>
      <c r="BJ14" s="52">
        <v>809739</v>
      </c>
      <c r="BK14" s="11">
        <v>711730</v>
      </c>
      <c r="BL14" s="29">
        <f t="shared" si="18"/>
        <v>87.9</v>
      </c>
    </row>
    <row r="15" spans="1:70" s="28" customFormat="1" ht="17.100000000000001" customHeight="1" x14ac:dyDescent="0.2">
      <c r="A15" s="10" t="s">
        <v>13</v>
      </c>
      <c r="B15" s="14">
        <v>1271777</v>
      </c>
      <c r="C15" s="11">
        <v>1239229</v>
      </c>
      <c r="D15" s="29">
        <f t="shared" si="19"/>
        <v>97.4</v>
      </c>
      <c r="E15" s="52">
        <v>46152</v>
      </c>
      <c r="F15" s="55">
        <v>44585</v>
      </c>
      <c r="G15" s="29">
        <f t="shared" si="0"/>
        <v>96.6</v>
      </c>
      <c r="H15" s="52">
        <v>868062</v>
      </c>
      <c r="I15" s="11">
        <v>838580</v>
      </c>
      <c r="J15" s="29">
        <f t="shared" si="1"/>
        <v>96.6</v>
      </c>
      <c r="K15" s="10" t="s">
        <v>13</v>
      </c>
      <c r="L15" s="14">
        <v>68199</v>
      </c>
      <c r="M15" s="11">
        <v>67913</v>
      </c>
      <c r="N15" s="29">
        <f t="shared" si="2"/>
        <v>99.6</v>
      </c>
      <c r="O15" s="14">
        <v>289364</v>
      </c>
      <c r="P15" s="11">
        <v>288151</v>
      </c>
      <c r="Q15" s="29">
        <f t="shared" si="3"/>
        <v>99.6</v>
      </c>
      <c r="R15" s="14">
        <v>1312501</v>
      </c>
      <c r="S15" s="11">
        <v>1254438</v>
      </c>
      <c r="T15" s="29">
        <f t="shared" si="4"/>
        <v>95.6</v>
      </c>
      <c r="U15" s="10" t="s">
        <v>13</v>
      </c>
      <c r="V15" s="14">
        <v>347766</v>
      </c>
      <c r="W15" s="11">
        <v>332119</v>
      </c>
      <c r="X15" s="29">
        <f t="shared" si="5"/>
        <v>95.5</v>
      </c>
      <c r="Y15" s="14">
        <v>599530</v>
      </c>
      <c r="Z15" s="11">
        <v>572554</v>
      </c>
      <c r="AA15" s="29">
        <f t="shared" si="6"/>
        <v>95.5</v>
      </c>
      <c r="AB15" s="14">
        <v>343142</v>
      </c>
      <c r="AC15" s="11">
        <v>327702</v>
      </c>
      <c r="AD15" s="29">
        <f t="shared" si="7"/>
        <v>95.5</v>
      </c>
      <c r="AE15" s="10" t="s">
        <v>13</v>
      </c>
      <c r="AF15" s="52">
        <v>22063</v>
      </c>
      <c r="AG15" s="11">
        <v>22063</v>
      </c>
      <c r="AH15" s="29">
        <f t="shared" si="8"/>
        <v>100</v>
      </c>
      <c r="AI15" s="14">
        <v>97683</v>
      </c>
      <c r="AJ15" s="11">
        <v>93591</v>
      </c>
      <c r="AK15" s="29">
        <f t="shared" si="9"/>
        <v>95.8</v>
      </c>
      <c r="AL15" s="14">
        <v>981</v>
      </c>
      <c r="AM15" s="11">
        <v>981</v>
      </c>
      <c r="AN15" s="29">
        <f t="shared" si="10"/>
        <v>100</v>
      </c>
      <c r="AO15" s="10" t="s">
        <v>13</v>
      </c>
      <c r="AP15" s="14">
        <v>187944</v>
      </c>
      <c r="AQ15" s="11">
        <v>187944</v>
      </c>
      <c r="AR15" s="29">
        <f t="shared" si="11"/>
        <v>100</v>
      </c>
      <c r="AS15" s="14">
        <v>0</v>
      </c>
      <c r="AT15" s="11">
        <v>0</v>
      </c>
      <c r="AU15" s="29">
        <f>IF(ISERROR(ROUND(AT15/AS15*100,1)),0,ROUND(AT15/AS15*100,1))</f>
        <v>0</v>
      </c>
      <c r="AV15" s="14">
        <v>0</v>
      </c>
      <c r="AW15" s="11">
        <v>0</v>
      </c>
      <c r="AX15" s="29">
        <f t="shared" si="13"/>
        <v>0</v>
      </c>
      <c r="AY15" s="10" t="s">
        <v>13</v>
      </c>
      <c r="AZ15" s="14">
        <v>0</v>
      </c>
      <c r="BA15" s="11">
        <v>0</v>
      </c>
      <c r="BB15" s="29">
        <f t="shared" si="14"/>
        <v>0</v>
      </c>
      <c r="BC15" s="14">
        <v>0</v>
      </c>
      <c r="BD15" s="11">
        <v>0</v>
      </c>
      <c r="BE15" s="29">
        <f t="shared" si="15"/>
        <v>0</v>
      </c>
      <c r="BF15" s="14">
        <f t="shared" si="20"/>
        <v>2870886</v>
      </c>
      <c r="BG15" s="11">
        <f t="shared" si="16"/>
        <v>2776183</v>
      </c>
      <c r="BH15" s="29">
        <f t="shared" si="17"/>
        <v>96.7</v>
      </c>
      <c r="BI15" s="10" t="s">
        <v>13</v>
      </c>
      <c r="BJ15" s="52">
        <v>549908</v>
      </c>
      <c r="BK15" s="11">
        <v>466469</v>
      </c>
      <c r="BL15" s="29">
        <f t="shared" si="18"/>
        <v>84.8</v>
      </c>
    </row>
    <row r="16" spans="1:70" s="28" customFormat="1" ht="17.100000000000001" customHeight="1" x14ac:dyDescent="0.2">
      <c r="A16" s="10" t="s">
        <v>14</v>
      </c>
      <c r="B16" s="14">
        <v>5459141</v>
      </c>
      <c r="C16" s="11">
        <v>5296791</v>
      </c>
      <c r="D16" s="29">
        <f t="shared" si="19"/>
        <v>97</v>
      </c>
      <c r="E16" s="52">
        <v>204696</v>
      </c>
      <c r="F16" s="55">
        <v>197627</v>
      </c>
      <c r="G16" s="29">
        <f t="shared" si="0"/>
        <v>96.5</v>
      </c>
      <c r="H16" s="52">
        <v>4393528</v>
      </c>
      <c r="I16" s="11">
        <v>4243417</v>
      </c>
      <c r="J16" s="29">
        <f t="shared" si="1"/>
        <v>96.6</v>
      </c>
      <c r="K16" s="10" t="s">
        <v>14</v>
      </c>
      <c r="L16" s="14">
        <v>285917</v>
      </c>
      <c r="M16" s="11">
        <v>284194</v>
      </c>
      <c r="N16" s="29">
        <f t="shared" si="2"/>
        <v>99.4</v>
      </c>
      <c r="O16" s="14">
        <v>575000</v>
      </c>
      <c r="P16" s="11">
        <v>571553</v>
      </c>
      <c r="Q16" s="29">
        <f t="shared" si="3"/>
        <v>99.4</v>
      </c>
      <c r="R16" s="14">
        <v>6706701</v>
      </c>
      <c r="S16" s="11">
        <v>6411190</v>
      </c>
      <c r="T16" s="29">
        <f t="shared" si="4"/>
        <v>95.6</v>
      </c>
      <c r="U16" s="10" t="s">
        <v>14</v>
      </c>
      <c r="V16" s="14">
        <v>1861855</v>
      </c>
      <c r="W16" s="11">
        <v>1779388</v>
      </c>
      <c r="X16" s="29">
        <f t="shared" si="5"/>
        <v>95.6</v>
      </c>
      <c r="Y16" s="14">
        <v>2833348</v>
      </c>
      <c r="Z16" s="11">
        <v>2707853</v>
      </c>
      <c r="AA16" s="29">
        <f t="shared" si="6"/>
        <v>95.6</v>
      </c>
      <c r="AB16" s="14">
        <v>1976625</v>
      </c>
      <c r="AC16" s="11">
        <v>1889076</v>
      </c>
      <c r="AD16" s="29">
        <f t="shared" si="7"/>
        <v>95.6</v>
      </c>
      <c r="AE16" s="10" t="s">
        <v>14</v>
      </c>
      <c r="AF16" s="52">
        <v>34873</v>
      </c>
      <c r="AG16" s="11">
        <v>34873</v>
      </c>
      <c r="AH16" s="29">
        <f t="shared" si="8"/>
        <v>100</v>
      </c>
      <c r="AI16" s="14">
        <v>422805</v>
      </c>
      <c r="AJ16" s="11">
        <v>405129</v>
      </c>
      <c r="AK16" s="29">
        <f t="shared" si="9"/>
        <v>95.8</v>
      </c>
      <c r="AL16" s="14">
        <v>4448</v>
      </c>
      <c r="AM16" s="11">
        <v>4448</v>
      </c>
      <c r="AN16" s="29">
        <f t="shared" si="10"/>
        <v>100</v>
      </c>
      <c r="AO16" s="10" t="s">
        <v>14</v>
      </c>
      <c r="AP16" s="14">
        <v>704040</v>
      </c>
      <c r="AQ16" s="11">
        <v>704040</v>
      </c>
      <c r="AR16" s="29">
        <f t="shared" si="11"/>
        <v>100</v>
      </c>
      <c r="AS16" s="14">
        <v>4799</v>
      </c>
      <c r="AT16" s="11">
        <v>4799</v>
      </c>
      <c r="AU16" s="29">
        <f t="shared" si="12"/>
        <v>100</v>
      </c>
      <c r="AV16" s="14">
        <v>0</v>
      </c>
      <c r="AW16" s="11">
        <v>0</v>
      </c>
      <c r="AX16" s="29">
        <f t="shared" si="13"/>
        <v>0</v>
      </c>
      <c r="AY16" s="10" t="s">
        <v>14</v>
      </c>
      <c r="AZ16" s="14">
        <v>33429</v>
      </c>
      <c r="BA16" s="11">
        <v>33429</v>
      </c>
      <c r="BB16" s="29">
        <f t="shared" si="14"/>
        <v>100</v>
      </c>
      <c r="BC16" s="14">
        <v>0</v>
      </c>
      <c r="BD16" s="11">
        <v>0</v>
      </c>
      <c r="BE16" s="29">
        <f t="shared" si="15"/>
        <v>0</v>
      </c>
      <c r="BF16" s="14">
        <f t="shared" si="20"/>
        <v>13335363</v>
      </c>
      <c r="BG16" s="11">
        <f t="shared" si="16"/>
        <v>12859826</v>
      </c>
      <c r="BH16" s="29">
        <f t="shared" si="17"/>
        <v>96.4</v>
      </c>
      <c r="BI16" s="10" t="s">
        <v>14</v>
      </c>
      <c r="BJ16" s="52">
        <v>2591921</v>
      </c>
      <c r="BK16" s="11">
        <v>2061724</v>
      </c>
      <c r="BL16" s="29">
        <f t="shared" si="18"/>
        <v>79.5</v>
      </c>
    </row>
    <row r="17" spans="1:64" s="28" customFormat="1" ht="17.100000000000001" customHeight="1" x14ac:dyDescent="0.2">
      <c r="A17" s="74" t="s">
        <v>15</v>
      </c>
      <c r="B17" s="14">
        <v>855764</v>
      </c>
      <c r="C17" s="11">
        <v>824180</v>
      </c>
      <c r="D17" s="29">
        <f t="shared" si="19"/>
        <v>96.3</v>
      </c>
      <c r="E17" s="52">
        <v>32478</v>
      </c>
      <c r="F17" s="55">
        <v>31019</v>
      </c>
      <c r="G17" s="29">
        <f t="shared" si="0"/>
        <v>95.5</v>
      </c>
      <c r="H17" s="52">
        <v>668191</v>
      </c>
      <c r="I17" s="11">
        <v>638492</v>
      </c>
      <c r="J17" s="29">
        <f t="shared" si="1"/>
        <v>95.6</v>
      </c>
      <c r="K17" s="74" t="s">
        <v>15</v>
      </c>
      <c r="L17" s="14">
        <v>55970</v>
      </c>
      <c r="M17" s="11">
        <v>55700</v>
      </c>
      <c r="N17" s="29">
        <f t="shared" si="2"/>
        <v>99.5</v>
      </c>
      <c r="O17" s="14">
        <v>99125</v>
      </c>
      <c r="P17" s="11">
        <v>98969</v>
      </c>
      <c r="Q17" s="29">
        <f t="shared" si="3"/>
        <v>99.8</v>
      </c>
      <c r="R17" s="14">
        <v>795518</v>
      </c>
      <c r="S17" s="11">
        <v>780634</v>
      </c>
      <c r="T17" s="29">
        <f t="shared" si="4"/>
        <v>98.1</v>
      </c>
      <c r="U17" s="74" t="s">
        <v>15</v>
      </c>
      <c r="V17" s="14">
        <v>203985</v>
      </c>
      <c r="W17" s="11">
        <v>199989</v>
      </c>
      <c r="X17" s="29">
        <f t="shared" si="5"/>
        <v>98</v>
      </c>
      <c r="Y17" s="14">
        <v>398606</v>
      </c>
      <c r="Z17" s="11">
        <v>390795</v>
      </c>
      <c r="AA17" s="29">
        <f t="shared" si="6"/>
        <v>98</v>
      </c>
      <c r="AB17" s="14">
        <v>157019</v>
      </c>
      <c r="AC17" s="11">
        <v>153942</v>
      </c>
      <c r="AD17" s="29">
        <f t="shared" si="7"/>
        <v>98</v>
      </c>
      <c r="AE17" s="74" t="s">
        <v>15</v>
      </c>
      <c r="AF17" s="52">
        <v>35908</v>
      </c>
      <c r="AG17" s="11">
        <v>35908</v>
      </c>
      <c r="AH17" s="29">
        <f t="shared" si="8"/>
        <v>100</v>
      </c>
      <c r="AI17" s="14">
        <v>64514</v>
      </c>
      <c r="AJ17" s="11">
        <v>63038</v>
      </c>
      <c r="AK17" s="29">
        <f t="shared" si="9"/>
        <v>97.7</v>
      </c>
      <c r="AL17" s="14">
        <v>509</v>
      </c>
      <c r="AM17" s="11">
        <v>509</v>
      </c>
      <c r="AN17" s="29">
        <f t="shared" si="10"/>
        <v>100</v>
      </c>
      <c r="AO17" s="74" t="s">
        <v>15</v>
      </c>
      <c r="AP17" s="14">
        <v>143806</v>
      </c>
      <c r="AQ17" s="11">
        <v>143806</v>
      </c>
      <c r="AR17" s="29">
        <f t="shared" si="11"/>
        <v>100</v>
      </c>
      <c r="AS17" s="14">
        <v>0</v>
      </c>
      <c r="AT17" s="11">
        <v>0</v>
      </c>
      <c r="AU17" s="29">
        <f t="shared" si="12"/>
        <v>0</v>
      </c>
      <c r="AV17" s="14">
        <v>0</v>
      </c>
      <c r="AW17" s="11">
        <v>0</v>
      </c>
      <c r="AX17" s="29">
        <f t="shared" si="13"/>
        <v>0</v>
      </c>
      <c r="AY17" s="74" t="s">
        <v>15</v>
      </c>
      <c r="AZ17" s="14">
        <v>2697</v>
      </c>
      <c r="BA17" s="11">
        <v>2697</v>
      </c>
      <c r="BB17" s="29">
        <f t="shared" si="14"/>
        <v>100</v>
      </c>
      <c r="BC17" s="14">
        <v>1</v>
      </c>
      <c r="BD17" s="11">
        <v>0</v>
      </c>
      <c r="BE17" s="29">
        <f t="shared" si="15"/>
        <v>0</v>
      </c>
      <c r="BF17" s="14">
        <f t="shared" si="20"/>
        <v>1862809</v>
      </c>
      <c r="BG17" s="11">
        <f t="shared" si="16"/>
        <v>1814864</v>
      </c>
      <c r="BH17" s="29">
        <f t="shared" si="17"/>
        <v>97.4</v>
      </c>
      <c r="BI17" s="74" t="s">
        <v>15</v>
      </c>
      <c r="BJ17" s="52">
        <v>423422</v>
      </c>
      <c r="BK17" s="11">
        <v>387951</v>
      </c>
      <c r="BL17" s="29">
        <f t="shared" si="18"/>
        <v>91.6</v>
      </c>
    </row>
    <row r="18" spans="1:64" s="28" customFormat="1" ht="17.100000000000001" customHeight="1" x14ac:dyDescent="0.2">
      <c r="A18" s="10" t="s">
        <v>16</v>
      </c>
      <c r="B18" s="14">
        <v>2295135</v>
      </c>
      <c r="C18" s="11">
        <v>2259475</v>
      </c>
      <c r="D18" s="29">
        <f t="shared" si="19"/>
        <v>98.4</v>
      </c>
      <c r="E18" s="52">
        <v>57859</v>
      </c>
      <c r="F18" s="55">
        <v>56488</v>
      </c>
      <c r="G18" s="29">
        <f t="shared" si="0"/>
        <v>97.6</v>
      </c>
      <c r="H18" s="52">
        <v>1390765</v>
      </c>
      <c r="I18" s="11">
        <v>1357815</v>
      </c>
      <c r="J18" s="29">
        <f t="shared" si="1"/>
        <v>97.6</v>
      </c>
      <c r="K18" s="10" t="s">
        <v>16</v>
      </c>
      <c r="L18" s="14">
        <v>139799</v>
      </c>
      <c r="M18" s="11">
        <v>138540</v>
      </c>
      <c r="N18" s="29">
        <f t="shared" si="2"/>
        <v>99.1</v>
      </c>
      <c r="O18" s="14">
        <v>706712</v>
      </c>
      <c r="P18" s="11">
        <v>706632</v>
      </c>
      <c r="Q18" s="29">
        <f t="shared" si="3"/>
        <v>100</v>
      </c>
      <c r="R18" s="14">
        <v>1999794</v>
      </c>
      <c r="S18" s="11">
        <v>1917523</v>
      </c>
      <c r="T18" s="29">
        <f t="shared" si="4"/>
        <v>95.9</v>
      </c>
      <c r="U18" s="10" t="s">
        <v>16</v>
      </c>
      <c r="V18" s="14">
        <v>572888</v>
      </c>
      <c r="W18" s="11">
        <v>548671</v>
      </c>
      <c r="X18" s="29">
        <f t="shared" si="5"/>
        <v>95.8</v>
      </c>
      <c r="Y18" s="14">
        <v>742797</v>
      </c>
      <c r="Z18" s="11">
        <v>711398</v>
      </c>
      <c r="AA18" s="29">
        <f t="shared" si="6"/>
        <v>95.8</v>
      </c>
      <c r="AB18" s="14">
        <v>630574</v>
      </c>
      <c r="AC18" s="11">
        <v>603919</v>
      </c>
      <c r="AD18" s="29">
        <f t="shared" si="7"/>
        <v>95.8</v>
      </c>
      <c r="AE18" s="10" t="s">
        <v>16</v>
      </c>
      <c r="AF18" s="52">
        <v>53535</v>
      </c>
      <c r="AG18" s="11">
        <v>53535</v>
      </c>
      <c r="AH18" s="29">
        <f t="shared" si="8"/>
        <v>100</v>
      </c>
      <c r="AI18" s="14">
        <v>95892</v>
      </c>
      <c r="AJ18" s="11">
        <v>92438</v>
      </c>
      <c r="AK18" s="29">
        <f t="shared" si="9"/>
        <v>96.4</v>
      </c>
      <c r="AL18" s="14">
        <v>1171</v>
      </c>
      <c r="AM18" s="11">
        <v>1171</v>
      </c>
      <c r="AN18" s="29">
        <f t="shared" si="10"/>
        <v>100</v>
      </c>
      <c r="AO18" s="10" t="s">
        <v>16</v>
      </c>
      <c r="AP18" s="14">
        <v>258972</v>
      </c>
      <c r="AQ18" s="11">
        <v>258972</v>
      </c>
      <c r="AR18" s="29">
        <f t="shared" si="11"/>
        <v>100</v>
      </c>
      <c r="AS18" s="14">
        <v>0</v>
      </c>
      <c r="AT18" s="11">
        <v>0</v>
      </c>
      <c r="AU18" s="29">
        <f t="shared" si="12"/>
        <v>0</v>
      </c>
      <c r="AV18" s="14">
        <v>0</v>
      </c>
      <c r="AW18" s="11">
        <v>0</v>
      </c>
      <c r="AX18" s="29">
        <f t="shared" si="13"/>
        <v>0</v>
      </c>
      <c r="AY18" s="10" t="s">
        <v>16</v>
      </c>
      <c r="AZ18" s="14">
        <v>0</v>
      </c>
      <c r="BA18" s="11">
        <v>0</v>
      </c>
      <c r="BB18" s="29">
        <f t="shared" si="14"/>
        <v>0</v>
      </c>
      <c r="BC18" s="14">
        <v>184</v>
      </c>
      <c r="BD18" s="11">
        <v>0</v>
      </c>
      <c r="BE18" s="29">
        <f t="shared" si="15"/>
        <v>0</v>
      </c>
      <c r="BF18" s="14">
        <f t="shared" si="20"/>
        <v>4651148</v>
      </c>
      <c r="BG18" s="11">
        <f t="shared" si="16"/>
        <v>4529579</v>
      </c>
      <c r="BH18" s="29">
        <f t="shared" si="17"/>
        <v>97.4</v>
      </c>
      <c r="BI18" s="10" t="s">
        <v>16</v>
      </c>
      <c r="BJ18" s="52">
        <v>551258</v>
      </c>
      <c r="BK18" s="11">
        <v>493999</v>
      </c>
      <c r="BL18" s="29">
        <f t="shared" si="18"/>
        <v>89.6</v>
      </c>
    </row>
    <row r="19" spans="1:64" s="28" customFormat="1" ht="17.100000000000001" customHeight="1" x14ac:dyDescent="0.2">
      <c r="A19" s="6" t="s">
        <v>17</v>
      </c>
      <c r="B19" s="15">
        <v>1198214</v>
      </c>
      <c r="C19" s="12">
        <v>1168332</v>
      </c>
      <c r="D19" s="31">
        <f t="shared" si="19"/>
        <v>97.5</v>
      </c>
      <c r="E19" s="53">
        <v>47090</v>
      </c>
      <c r="F19" s="56">
        <v>45769</v>
      </c>
      <c r="G19" s="31">
        <f t="shared" si="0"/>
        <v>97.2</v>
      </c>
      <c r="H19" s="53">
        <v>957819</v>
      </c>
      <c r="I19" s="12">
        <v>930929</v>
      </c>
      <c r="J19" s="31">
        <f t="shared" si="1"/>
        <v>97.2</v>
      </c>
      <c r="K19" s="6" t="s">
        <v>17</v>
      </c>
      <c r="L19" s="15">
        <v>85099</v>
      </c>
      <c r="M19" s="12">
        <v>84363</v>
      </c>
      <c r="N19" s="31">
        <f t="shared" si="2"/>
        <v>99.1</v>
      </c>
      <c r="O19" s="15">
        <v>108206</v>
      </c>
      <c r="P19" s="12">
        <v>107271</v>
      </c>
      <c r="Q19" s="31">
        <f t="shared" si="3"/>
        <v>99.1</v>
      </c>
      <c r="R19" s="15">
        <v>1715200</v>
      </c>
      <c r="S19" s="12">
        <v>1611295</v>
      </c>
      <c r="T19" s="31">
        <f t="shared" si="4"/>
        <v>93.9</v>
      </c>
      <c r="U19" s="6" t="s">
        <v>17</v>
      </c>
      <c r="V19" s="15">
        <v>497766</v>
      </c>
      <c r="W19" s="12">
        <v>467445</v>
      </c>
      <c r="X19" s="31">
        <f t="shared" si="5"/>
        <v>93.9</v>
      </c>
      <c r="Y19" s="15">
        <v>606238</v>
      </c>
      <c r="Z19" s="12">
        <v>569308</v>
      </c>
      <c r="AA19" s="31">
        <f t="shared" si="6"/>
        <v>93.9</v>
      </c>
      <c r="AB19" s="15">
        <v>601714</v>
      </c>
      <c r="AC19" s="12">
        <v>565060</v>
      </c>
      <c r="AD19" s="31">
        <f t="shared" si="7"/>
        <v>93.9</v>
      </c>
      <c r="AE19" s="6" t="s">
        <v>17</v>
      </c>
      <c r="AF19" s="53">
        <v>9482</v>
      </c>
      <c r="AG19" s="12">
        <v>9482</v>
      </c>
      <c r="AH19" s="31">
        <f t="shared" si="8"/>
        <v>100</v>
      </c>
      <c r="AI19" s="15">
        <v>106470</v>
      </c>
      <c r="AJ19" s="12">
        <v>102007</v>
      </c>
      <c r="AK19" s="31">
        <f t="shared" si="9"/>
        <v>95.8</v>
      </c>
      <c r="AL19" s="15">
        <v>2240</v>
      </c>
      <c r="AM19" s="12">
        <v>2240</v>
      </c>
      <c r="AN19" s="31">
        <f t="shared" si="10"/>
        <v>100</v>
      </c>
      <c r="AO19" s="6" t="s">
        <v>17</v>
      </c>
      <c r="AP19" s="15">
        <v>190916</v>
      </c>
      <c r="AQ19" s="12">
        <v>190916</v>
      </c>
      <c r="AR19" s="31">
        <f t="shared" si="11"/>
        <v>100</v>
      </c>
      <c r="AS19" s="15">
        <v>0</v>
      </c>
      <c r="AT19" s="12">
        <v>0</v>
      </c>
      <c r="AU19" s="31">
        <f t="shared" si="12"/>
        <v>0</v>
      </c>
      <c r="AV19" s="15">
        <v>0</v>
      </c>
      <c r="AW19" s="12">
        <v>0</v>
      </c>
      <c r="AX19" s="29">
        <f t="shared" si="13"/>
        <v>0</v>
      </c>
      <c r="AY19" s="6" t="s">
        <v>17</v>
      </c>
      <c r="AZ19" s="15">
        <v>5409</v>
      </c>
      <c r="BA19" s="12">
        <v>5318</v>
      </c>
      <c r="BB19" s="31">
        <f t="shared" si="14"/>
        <v>98.3</v>
      </c>
      <c r="BC19" s="15">
        <v>0</v>
      </c>
      <c r="BD19" s="12">
        <v>0</v>
      </c>
      <c r="BE19" s="31">
        <f t="shared" si="15"/>
        <v>0</v>
      </c>
      <c r="BF19" s="15">
        <f t="shared" si="20"/>
        <v>3218449</v>
      </c>
      <c r="BG19" s="12">
        <f t="shared" si="16"/>
        <v>3080108</v>
      </c>
      <c r="BH19" s="31">
        <f t="shared" si="17"/>
        <v>95.7</v>
      </c>
      <c r="BI19" s="6" t="s">
        <v>17</v>
      </c>
      <c r="BJ19" s="53">
        <v>629019</v>
      </c>
      <c r="BK19" s="12">
        <v>551911</v>
      </c>
      <c r="BL19" s="31">
        <f t="shared" si="18"/>
        <v>87.7</v>
      </c>
    </row>
    <row r="20" spans="1:64" s="28" customFormat="1" ht="17.100000000000001" customHeight="1" x14ac:dyDescent="0.2">
      <c r="A20" s="10" t="s">
        <v>52</v>
      </c>
      <c r="B20" s="14">
        <v>1125854</v>
      </c>
      <c r="C20" s="11">
        <v>1094386</v>
      </c>
      <c r="D20" s="31">
        <f t="shared" si="19"/>
        <v>97.2</v>
      </c>
      <c r="E20" s="52">
        <v>46578</v>
      </c>
      <c r="F20" s="55">
        <v>45103</v>
      </c>
      <c r="G20" s="31">
        <f t="shared" si="0"/>
        <v>96.8</v>
      </c>
      <c r="H20" s="52">
        <v>841836</v>
      </c>
      <c r="I20" s="11">
        <v>815165</v>
      </c>
      <c r="J20" s="31">
        <f t="shared" si="1"/>
        <v>96.8</v>
      </c>
      <c r="K20" s="10" t="s">
        <v>52</v>
      </c>
      <c r="L20" s="14">
        <v>99986</v>
      </c>
      <c r="M20" s="11">
        <v>97266</v>
      </c>
      <c r="N20" s="31">
        <f t="shared" si="2"/>
        <v>97.3</v>
      </c>
      <c r="O20" s="14">
        <v>137454</v>
      </c>
      <c r="P20" s="11">
        <v>136852</v>
      </c>
      <c r="Q20" s="31">
        <f t="shared" si="3"/>
        <v>99.6</v>
      </c>
      <c r="R20" s="14">
        <v>1811473</v>
      </c>
      <c r="S20" s="11">
        <v>1746293</v>
      </c>
      <c r="T20" s="31">
        <f t="shared" si="4"/>
        <v>96.4</v>
      </c>
      <c r="U20" s="10" t="s">
        <v>52</v>
      </c>
      <c r="V20" s="14">
        <v>362022</v>
      </c>
      <c r="W20" s="11">
        <v>348173</v>
      </c>
      <c r="X20" s="31">
        <f t="shared" si="5"/>
        <v>96.2</v>
      </c>
      <c r="Y20" s="14">
        <v>856955</v>
      </c>
      <c r="Z20" s="11">
        <v>824173</v>
      </c>
      <c r="AA20" s="31">
        <f t="shared" si="6"/>
        <v>96.2</v>
      </c>
      <c r="AB20" s="14">
        <v>484901</v>
      </c>
      <c r="AC20" s="11">
        <v>466352</v>
      </c>
      <c r="AD20" s="31">
        <f t="shared" si="7"/>
        <v>96.2</v>
      </c>
      <c r="AE20" s="10" t="s">
        <v>52</v>
      </c>
      <c r="AF20" s="52">
        <v>107595</v>
      </c>
      <c r="AG20" s="11">
        <v>107595</v>
      </c>
      <c r="AH20" s="31">
        <f t="shared" si="8"/>
        <v>100</v>
      </c>
      <c r="AI20" s="14">
        <v>105127</v>
      </c>
      <c r="AJ20" s="11">
        <v>100571</v>
      </c>
      <c r="AK20" s="31">
        <f t="shared" si="9"/>
        <v>95.7</v>
      </c>
      <c r="AL20" s="14">
        <v>1293</v>
      </c>
      <c r="AM20" s="11">
        <v>1293</v>
      </c>
      <c r="AN20" s="31">
        <f t="shared" si="10"/>
        <v>100</v>
      </c>
      <c r="AO20" s="10" t="s">
        <v>52</v>
      </c>
      <c r="AP20" s="14">
        <v>183407</v>
      </c>
      <c r="AQ20" s="11">
        <v>183407</v>
      </c>
      <c r="AR20" s="31">
        <f t="shared" si="11"/>
        <v>100</v>
      </c>
      <c r="AS20" s="14">
        <v>0</v>
      </c>
      <c r="AT20" s="11">
        <v>0</v>
      </c>
      <c r="AU20" s="31">
        <f t="shared" si="12"/>
        <v>0</v>
      </c>
      <c r="AV20" s="14">
        <v>0</v>
      </c>
      <c r="AW20" s="11">
        <v>0</v>
      </c>
      <c r="AX20" s="29">
        <f t="shared" si="13"/>
        <v>0</v>
      </c>
      <c r="AY20" s="10" t="s">
        <v>52</v>
      </c>
      <c r="AZ20" s="14">
        <v>85553</v>
      </c>
      <c r="BA20" s="11">
        <v>84300</v>
      </c>
      <c r="BB20" s="31">
        <f t="shared" si="14"/>
        <v>98.5</v>
      </c>
      <c r="BC20" s="14">
        <v>0</v>
      </c>
      <c r="BD20" s="11">
        <v>0</v>
      </c>
      <c r="BE20" s="31">
        <f t="shared" si="15"/>
        <v>0</v>
      </c>
      <c r="BF20" s="15">
        <f t="shared" si="20"/>
        <v>3312707</v>
      </c>
      <c r="BG20" s="12">
        <f t="shared" si="16"/>
        <v>3210250</v>
      </c>
      <c r="BH20" s="31">
        <f t="shared" si="17"/>
        <v>96.9</v>
      </c>
      <c r="BI20" s="10" t="s">
        <v>52</v>
      </c>
      <c r="BJ20" s="52">
        <v>709074</v>
      </c>
      <c r="BK20" s="11">
        <v>594131</v>
      </c>
      <c r="BL20" s="31">
        <f t="shared" si="18"/>
        <v>83.8</v>
      </c>
    </row>
    <row r="21" spans="1:64" s="28" customFormat="1" ht="17.100000000000001" customHeight="1" x14ac:dyDescent="0.2">
      <c r="A21" s="6" t="s">
        <v>53</v>
      </c>
      <c r="B21" s="15">
        <v>5855563</v>
      </c>
      <c r="C21" s="12">
        <v>5695018</v>
      </c>
      <c r="D21" s="31">
        <f>IF(ISERROR(ROUND(C21/B21*100,1)),0,ROUND(C21/B21*100,1))</f>
        <v>97.3</v>
      </c>
      <c r="E21" s="53">
        <v>186718</v>
      </c>
      <c r="F21" s="56">
        <v>181223</v>
      </c>
      <c r="G21" s="31">
        <f>IF(ISERROR(ROUND(F21/E21*100,1)),0,ROUND(F21/E21*100,1))</f>
        <v>97.1</v>
      </c>
      <c r="H21" s="53">
        <v>4726253</v>
      </c>
      <c r="I21" s="12">
        <v>4590808</v>
      </c>
      <c r="J21" s="31">
        <f>IF(ISERROR(ROUND(I21/H21*100,1)),0,ROUND(I21/H21*100,1))</f>
        <v>97.1</v>
      </c>
      <c r="K21" s="6" t="s">
        <v>53</v>
      </c>
      <c r="L21" s="15">
        <v>352309</v>
      </c>
      <c r="M21" s="12">
        <v>345799</v>
      </c>
      <c r="N21" s="31">
        <f>IF(ISERROR(ROUND(M21/L21*100,1)),0,ROUND(M21/L21*100,1))</f>
        <v>98.2</v>
      </c>
      <c r="O21" s="15">
        <v>590283</v>
      </c>
      <c r="P21" s="12">
        <v>577188</v>
      </c>
      <c r="Q21" s="31">
        <f>IF(ISERROR(ROUND(P21/O21*100,1)),0,ROUND(P21/O21*100,1))</f>
        <v>97.8</v>
      </c>
      <c r="R21" s="15">
        <v>6749888</v>
      </c>
      <c r="S21" s="12">
        <v>6397643</v>
      </c>
      <c r="T21" s="31">
        <f>IF(ISERROR(ROUND(S21/R21*100,1)),0,ROUND(S21/R21*100,1))</f>
        <v>94.8</v>
      </c>
      <c r="U21" s="6" t="s">
        <v>53</v>
      </c>
      <c r="V21" s="15">
        <v>1962598</v>
      </c>
      <c r="W21" s="12">
        <v>1856012</v>
      </c>
      <c r="X21" s="31">
        <f>IF(ISERROR(ROUND(W21/V21*100,1)),0,ROUND(W21/V21*100,1))</f>
        <v>94.6</v>
      </c>
      <c r="Y21" s="15">
        <v>3035055</v>
      </c>
      <c r="Z21" s="12">
        <v>2875241</v>
      </c>
      <c r="AA21" s="31">
        <f>IF(ISERROR(ROUND(Z21/Y21*100,1)),0,ROUND(Z21/Y21*100,1))</f>
        <v>94.7</v>
      </c>
      <c r="AB21" s="15">
        <v>1646802</v>
      </c>
      <c r="AC21" s="12">
        <v>1560957</v>
      </c>
      <c r="AD21" s="31">
        <f>IF(ISERROR(ROUND(AC21/AB21*100,1)),0,ROUND(AC21/AB21*100,1))</f>
        <v>94.8</v>
      </c>
      <c r="AE21" s="6" t="s">
        <v>53</v>
      </c>
      <c r="AF21" s="53">
        <v>105433</v>
      </c>
      <c r="AG21" s="12">
        <v>105433</v>
      </c>
      <c r="AH21" s="31">
        <f>IF(ISERROR(ROUND(AG21/AF21*100,1)),0,ROUND(AG21/AF21*100,1))</f>
        <v>100</v>
      </c>
      <c r="AI21" s="15">
        <v>458985</v>
      </c>
      <c r="AJ21" s="12">
        <v>443958</v>
      </c>
      <c r="AK21" s="31">
        <f>IF(ISERROR(ROUND(AJ21/AI21*100,1)),0,ROUND(AJ21/AI21*100,1))</f>
        <v>96.7</v>
      </c>
      <c r="AL21" s="15">
        <v>4294</v>
      </c>
      <c r="AM21" s="12">
        <v>4294</v>
      </c>
      <c r="AN21" s="31">
        <f>IF(ISERROR(ROUND(AM21/AL21*100,1)),0,ROUND(AM21/AL21*100,1))</f>
        <v>100</v>
      </c>
      <c r="AO21" s="6" t="s">
        <v>53</v>
      </c>
      <c r="AP21" s="15">
        <v>773613</v>
      </c>
      <c r="AQ21" s="12">
        <v>773613</v>
      </c>
      <c r="AR21" s="31">
        <f>IF(ISERROR(ROUND(AQ21/AP21*100,1)),0,ROUND(AQ21/AP21*100,1))</f>
        <v>100</v>
      </c>
      <c r="AS21" s="15">
        <v>0</v>
      </c>
      <c r="AT21" s="12">
        <v>0</v>
      </c>
      <c r="AU21" s="31">
        <f>IF(ISERROR(ROUND(AT21/AS21*100,1)),0,ROUND(AT21/AS21*100,1))</f>
        <v>0</v>
      </c>
      <c r="AV21" s="15">
        <v>21388</v>
      </c>
      <c r="AW21" s="12">
        <v>0</v>
      </c>
      <c r="AX21" s="29">
        <f t="shared" si="13"/>
        <v>0</v>
      </c>
      <c r="AY21" s="6" t="s">
        <v>53</v>
      </c>
      <c r="AZ21" s="15">
        <v>25135</v>
      </c>
      <c r="BA21" s="12">
        <v>24997</v>
      </c>
      <c r="BB21" s="31">
        <f>IF(ISERROR(ROUND(BA21/AZ21*100,1)),0,ROUND(BA21/AZ21*100,1))</f>
        <v>99.5</v>
      </c>
      <c r="BC21" s="15">
        <v>0</v>
      </c>
      <c r="BD21" s="12">
        <v>0</v>
      </c>
      <c r="BE21" s="31">
        <f>IF(ISERROR(ROUND(BD21/BC21*100,1)),0,ROUND(BD21/BC21*100,1))</f>
        <v>0</v>
      </c>
      <c r="BF21" s="15">
        <f t="shared" si="20"/>
        <v>13888866</v>
      </c>
      <c r="BG21" s="12">
        <f t="shared" si="16"/>
        <v>13339523</v>
      </c>
      <c r="BH21" s="31">
        <f>IF(ISERROR(ROUND(BG21/BF21*100,1)),0,ROUND(BG21/BF21*100,1))</f>
        <v>96</v>
      </c>
      <c r="BI21" s="6" t="s">
        <v>53</v>
      </c>
      <c r="BJ21" s="53">
        <v>2181236</v>
      </c>
      <c r="BK21" s="12">
        <v>1744279</v>
      </c>
      <c r="BL21" s="31">
        <f>IF(ISERROR(ROUND(BK21/BJ21*100,1)),0,ROUND(BK21/BJ21*100,1))</f>
        <v>80</v>
      </c>
    </row>
    <row r="22" spans="1:64" s="28" customFormat="1" ht="17.100000000000001" customHeight="1" x14ac:dyDescent="0.2">
      <c r="A22" s="6" t="s">
        <v>57</v>
      </c>
      <c r="B22" s="15">
        <v>2779340</v>
      </c>
      <c r="C22" s="12">
        <v>2734755</v>
      </c>
      <c r="D22" s="31">
        <f t="shared" si="19"/>
        <v>98.4</v>
      </c>
      <c r="E22" s="53">
        <v>102599</v>
      </c>
      <c r="F22" s="56">
        <v>100812</v>
      </c>
      <c r="G22" s="31">
        <f t="shared" si="0"/>
        <v>98.3</v>
      </c>
      <c r="H22" s="53">
        <v>2394550</v>
      </c>
      <c r="I22" s="12">
        <v>2352848</v>
      </c>
      <c r="J22" s="31">
        <f t="shared" si="1"/>
        <v>98.3</v>
      </c>
      <c r="K22" s="6" t="s">
        <v>57</v>
      </c>
      <c r="L22" s="15">
        <v>105384</v>
      </c>
      <c r="M22" s="12">
        <v>104489</v>
      </c>
      <c r="N22" s="31">
        <f t="shared" si="2"/>
        <v>99.2</v>
      </c>
      <c r="O22" s="15">
        <v>176807</v>
      </c>
      <c r="P22" s="12">
        <v>176606</v>
      </c>
      <c r="Q22" s="31">
        <f t="shared" si="3"/>
        <v>99.9</v>
      </c>
      <c r="R22" s="15">
        <v>2228312</v>
      </c>
      <c r="S22" s="12">
        <v>2183321</v>
      </c>
      <c r="T22" s="31">
        <f t="shared" si="4"/>
        <v>98</v>
      </c>
      <c r="U22" s="6" t="s">
        <v>57</v>
      </c>
      <c r="V22" s="15">
        <v>709784</v>
      </c>
      <c r="W22" s="12">
        <v>695392</v>
      </c>
      <c r="X22" s="31">
        <f t="shared" si="5"/>
        <v>98</v>
      </c>
      <c r="Y22" s="15">
        <v>989639</v>
      </c>
      <c r="Z22" s="12">
        <v>969571</v>
      </c>
      <c r="AA22" s="31">
        <f t="shared" si="6"/>
        <v>98</v>
      </c>
      <c r="AB22" s="15">
        <v>519373</v>
      </c>
      <c r="AC22" s="12">
        <v>508842</v>
      </c>
      <c r="AD22" s="31">
        <f t="shared" si="7"/>
        <v>98</v>
      </c>
      <c r="AE22" s="6" t="s">
        <v>57</v>
      </c>
      <c r="AF22" s="53">
        <v>9516</v>
      </c>
      <c r="AG22" s="12">
        <v>9516</v>
      </c>
      <c r="AH22" s="31">
        <f t="shared" si="8"/>
        <v>100</v>
      </c>
      <c r="AI22" s="15">
        <v>163265</v>
      </c>
      <c r="AJ22" s="12">
        <v>160782</v>
      </c>
      <c r="AK22" s="31">
        <f t="shared" si="9"/>
        <v>98.5</v>
      </c>
      <c r="AL22" s="15">
        <v>1721</v>
      </c>
      <c r="AM22" s="12">
        <v>1721</v>
      </c>
      <c r="AN22" s="31">
        <f t="shared" si="10"/>
        <v>100</v>
      </c>
      <c r="AO22" s="6" t="s">
        <v>57</v>
      </c>
      <c r="AP22" s="15">
        <v>318891</v>
      </c>
      <c r="AQ22" s="12">
        <v>318891</v>
      </c>
      <c r="AR22" s="31">
        <f t="shared" si="11"/>
        <v>100</v>
      </c>
      <c r="AS22" s="15">
        <v>0</v>
      </c>
      <c r="AT22" s="12">
        <v>0</v>
      </c>
      <c r="AU22" s="31">
        <f t="shared" si="12"/>
        <v>0</v>
      </c>
      <c r="AV22" s="15">
        <v>0</v>
      </c>
      <c r="AW22" s="12">
        <v>0</v>
      </c>
      <c r="AX22" s="31">
        <f t="shared" si="13"/>
        <v>0</v>
      </c>
      <c r="AY22" s="6" t="s">
        <v>57</v>
      </c>
      <c r="AZ22" s="15">
        <v>0</v>
      </c>
      <c r="BA22" s="12">
        <v>0</v>
      </c>
      <c r="BB22" s="31">
        <f t="shared" si="14"/>
        <v>0</v>
      </c>
      <c r="BC22" s="15">
        <v>0</v>
      </c>
      <c r="BD22" s="12">
        <v>0</v>
      </c>
      <c r="BE22" s="31">
        <f t="shared" si="15"/>
        <v>0</v>
      </c>
      <c r="BF22" s="15">
        <f>SUM(B22,R22,AI22,AL22,AP22,AS22,AV22,AZ22,BC22)</f>
        <v>5491529</v>
      </c>
      <c r="BG22" s="12">
        <f>SUM(C22,S22,AJ22,AM22,AQ22,AT22,AW22,BA22,BD22)</f>
        <v>5399470</v>
      </c>
      <c r="BH22" s="31">
        <f t="shared" si="17"/>
        <v>98.3</v>
      </c>
      <c r="BI22" s="6" t="s">
        <v>57</v>
      </c>
      <c r="BJ22" s="53">
        <v>1027060</v>
      </c>
      <c r="BK22" s="12">
        <v>918981</v>
      </c>
      <c r="BL22" s="31">
        <f t="shared" si="18"/>
        <v>89.5</v>
      </c>
    </row>
    <row r="23" spans="1:64" s="28" customFormat="1" ht="17.100000000000001" customHeight="1" x14ac:dyDescent="0.2">
      <c r="A23" s="7" t="s">
        <v>56</v>
      </c>
      <c r="B23" s="75">
        <f>SUM(B9:B22)</f>
        <v>59541104</v>
      </c>
      <c r="C23" s="76">
        <f>SUM(C9:C22)</f>
        <v>58206169</v>
      </c>
      <c r="D23" s="77">
        <f t="shared" si="19"/>
        <v>97.8</v>
      </c>
      <c r="E23" s="78">
        <f>SUM(E9:E22)</f>
        <v>1812173</v>
      </c>
      <c r="F23" s="79">
        <f>SUM(F9:F22)</f>
        <v>1762052</v>
      </c>
      <c r="G23" s="77">
        <f t="shared" si="0"/>
        <v>97.2</v>
      </c>
      <c r="H23" s="75">
        <f>SUM(H9:H22)</f>
        <v>45979074</v>
      </c>
      <c r="I23" s="76">
        <f>SUM(I9:I22)</f>
        <v>44781709</v>
      </c>
      <c r="J23" s="77">
        <f>IF(ISERROR(ROUND(I23/H23*100,1)),0,ROUND(I23/H23*100,1))</f>
        <v>97.4</v>
      </c>
      <c r="K23" s="7" t="s">
        <v>56</v>
      </c>
      <c r="L23" s="78">
        <f>SUM(L9:L22)</f>
        <v>3433023</v>
      </c>
      <c r="M23" s="79">
        <f>SUM(M9:M22)</f>
        <v>3402087</v>
      </c>
      <c r="N23" s="77">
        <f t="shared" si="2"/>
        <v>99.1</v>
      </c>
      <c r="O23" s="78">
        <f>SUM(O9:O22)</f>
        <v>8316834</v>
      </c>
      <c r="P23" s="79">
        <f>SUM(P9:P22)</f>
        <v>8260321</v>
      </c>
      <c r="Q23" s="77">
        <f t="shared" si="3"/>
        <v>99.3</v>
      </c>
      <c r="R23" s="75">
        <f>SUM(R9:R22)</f>
        <v>60227873</v>
      </c>
      <c r="S23" s="76">
        <f>SUM(S9:S22)</f>
        <v>58008526</v>
      </c>
      <c r="T23" s="77">
        <f t="shared" si="4"/>
        <v>96.3</v>
      </c>
      <c r="U23" s="7" t="s">
        <v>56</v>
      </c>
      <c r="V23" s="78">
        <f>SUM(V9:V22)</f>
        <v>18017109</v>
      </c>
      <c r="W23" s="79">
        <f>SUM(W9:W22)</f>
        <v>17348602</v>
      </c>
      <c r="X23" s="77">
        <f t="shared" si="5"/>
        <v>96.3</v>
      </c>
      <c r="Y23" s="75">
        <f>SUM(Y9:Y22)</f>
        <v>27251869</v>
      </c>
      <c r="Z23" s="76">
        <f>SUM(Z9:Z22)</f>
        <v>26239630</v>
      </c>
      <c r="AA23" s="77">
        <f t="shared" si="6"/>
        <v>96.3</v>
      </c>
      <c r="AB23" s="78">
        <f>SUM(AB9:AB22)</f>
        <v>13712115</v>
      </c>
      <c r="AC23" s="79">
        <f>SUM(AC9:AC22)</f>
        <v>13173514</v>
      </c>
      <c r="AD23" s="77">
        <f t="shared" si="7"/>
        <v>96.1</v>
      </c>
      <c r="AE23" s="7" t="s">
        <v>56</v>
      </c>
      <c r="AF23" s="75">
        <f>SUM(AF9:AF22)</f>
        <v>1246780</v>
      </c>
      <c r="AG23" s="76">
        <f>SUM(AG9:AG22)</f>
        <v>1246780</v>
      </c>
      <c r="AH23" s="77">
        <f t="shared" si="8"/>
        <v>100</v>
      </c>
      <c r="AI23" s="75">
        <f>SUM(AI9:AI22)</f>
        <v>3244958</v>
      </c>
      <c r="AJ23" s="76">
        <f>SUM(AJ9:AJ22)</f>
        <v>3125363</v>
      </c>
      <c r="AK23" s="77">
        <f t="shared" si="9"/>
        <v>96.3</v>
      </c>
      <c r="AL23" s="75">
        <f>SUM(AL9:AL22)</f>
        <v>37090</v>
      </c>
      <c r="AM23" s="76">
        <f>SUM(AM9:AM22)</f>
        <v>37090</v>
      </c>
      <c r="AN23" s="77">
        <f t="shared" si="10"/>
        <v>100</v>
      </c>
      <c r="AO23" s="7" t="s">
        <v>56</v>
      </c>
      <c r="AP23" s="78">
        <f>SUM(AP9:AP22)</f>
        <v>7185691</v>
      </c>
      <c r="AQ23" s="79">
        <f>SUM(AQ9:AQ22)</f>
        <v>7185691</v>
      </c>
      <c r="AR23" s="77">
        <f t="shared" si="11"/>
        <v>100</v>
      </c>
      <c r="AS23" s="75">
        <f>SUM(AS9:AS22)</f>
        <v>9216</v>
      </c>
      <c r="AT23" s="76">
        <f>SUM(AT9:AT22)</f>
        <v>9216</v>
      </c>
      <c r="AU23" s="77">
        <f t="shared" si="12"/>
        <v>100</v>
      </c>
      <c r="AV23" s="78">
        <f>SUM(AV9:AV22)</f>
        <v>22812</v>
      </c>
      <c r="AW23" s="79">
        <f>SUM(AW9:AW22)</f>
        <v>0</v>
      </c>
      <c r="AX23" s="77">
        <f t="shared" si="13"/>
        <v>0</v>
      </c>
      <c r="AY23" s="7" t="s">
        <v>56</v>
      </c>
      <c r="AZ23" s="75">
        <f>SUM(AZ9:AZ22)</f>
        <v>341980</v>
      </c>
      <c r="BA23" s="76">
        <f>SUM(BA9:BA22)</f>
        <v>338245</v>
      </c>
      <c r="BB23" s="77">
        <f t="shared" si="14"/>
        <v>98.9</v>
      </c>
      <c r="BC23" s="78">
        <f>SUM(BC9:BC22)</f>
        <v>2197282</v>
      </c>
      <c r="BD23" s="79">
        <f>SUM(BD9:BD22)</f>
        <v>2136555</v>
      </c>
      <c r="BE23" s="77">
        <f t="shared" si="15"/>
        <v>97.2</v>
      </c>
      <c r="BF23" s="75">
        <f>SUM(BF9:BF22)</f>
        <v>132808006</v>
      </c>
      <c r="BG23" s="76">
        <f>SUM(BG9:BG22)</f>
        <v>129046855</v>
      </c>
      <c r="BH23" s="77">
        <f t="shared" si="17"/>
        <v>97.2</v>
      </c>
      <c r="BI23" s="7" t="s">
        <v>56</v>
      </c>
      <c r="BJ23" s="78">
        <f>SUM(BJ9:BJ22)</f>
        <v>21559815</v>
      </c>
      <c r="BK23" s="79">
        <f>SUM(BK9:BK22)</f>
        <v>17658240</v>
      </c>
      <c r="BL23" s="77">
        <f t="shared" si="18"/>
        <v>81.900000000000006</v>
      </c>
    </row>
    <row r="24" spans="1:64" s="28" customFormat="1" ht="17.100000000000001" customHeight="1" x14ac:dyDescent="0.15">
      <c r="A24" s="8" t="s">
        <v>18</v>
      </c>
      <c r="B24" s="13">
        <v>686487</v>
      </c>
      <c r="C24" s="9">
        <v>658789</v>
      </c>
      <c r="D24" s="24">
        <f t="shared" si="19"/>
        <v>96</v>
      </c>
      <c r="E24" s="51">
        <v>30213</v>
      </c>
      <c r="F24" s="54">
        <v>28923</v>
      </c>
      <c r="G24" s="24">
        <f t="shared" si="0"/>
        <v>95.7</v>
      </c>
      <c r="H24" s="13">
        <v>555020</v>
      </c>
      <c r="I24" s="54">
        <v>528842</v>
      </c>
      <c r="J24" s="33">
        <f t="shared" si="1"/>
        <v>95.3</v>
      </c>
      <c r="K24" s="8" t="s">
        <v>18</v>
      </c>
      <c r="L24" s="13">
        <v>44674</v>
      </c>
      <c r="M24" s="9">
        <v>44572</v>
      </c>
      <c r="N24" s="24">
        <f t="shared" si="2"/>
        <v>99.8</v>
      </c>
      <c r="O24" s="13">
        <v>56580</v>
      </c>
      <c r="P24" s="9">
        <v>56452</v>
      </c>
      <c r="Q24" s="24">
        <f t="shared" si="3"/>
        <v>99.8</v>
      </c>
      <c r="R24" s="13">
        <v>1342413</v>
      </c>
      <c r="S24" s="9">
        <v>1273626</v>
      </c>
      <c r="T24" s="24">
        <f t="shared" si="4"/>
        <v>94.9</v>
      </c>
      <c r="U24" s="8" t="s">
        <v>18</v>
      </c>
      <c r="V24" s="13">
        <v>277737</v>
      </c>
      <c r="W24" s="9">
        <v>263075</v>
      </c>
      <c r="X24" s="24">
        <f t="shared" si="5"/>
        <v>94.7</v>
      </c>
      <c r="Y24" s="13">
        <v>520437</v>
      </c>
      <c r="Z24" s="9">
        <v>492962</v>
      </c>
      <c r="AA24" s="24">
        <f t="shared" si="6"/>
        <v>94.7</v>
      </c>
      <c r="AB24" s="13">
        <v>504839</v>
      </c>
      <c r="AC24" s="9">
        <v>478189</v>
      </c>
      <c r="AD24" s="24">
        <f t="shared" si="7"/>
        <v>94.7</v>
      </c>
      <c r="AE24" s="8" t="s">
        <v>18</v>
      </c>
      <c r="AF24" s="13">
        <v>39400</v>
      </c>
      <c r="AG24" s="25">
        <v>39400</v>
      </c>
      <c r="AH24" s="24">
        <f t="shared" si="8"/>
        <v>100</v>
      </c>
      <c r="AI24" s="13">
        <v>65810</v>
      </c>
      <c r="AJ24" s="9">
        <v>63501</v>
      </c>
      <c r="AK24" s="24">
        <f t="shared" si="9"/>
        <v>96.5</v>
      </c>
      <c r="AL24" s="13">
        <v>495</v>
      </c>
      <c r="AM24" s="9">
        <v>495</v>
      </c>
      <c r="AN24" s="24">
        <f t="shared" ref="AN24:AN43" si="21">IF(ISERROR(ROUND(AM24/AL24*100,1)),0,ROUND(AM24/AL24*100,1))</f>
        <v>100</v>
      </c>
      <c r="AO24" s="8" t="s">
        <v>18</v>
      </c>
      <c r="AP24" s="13">
        <v>103629</v>
      </c>
      <c r="AQ24" s="9">
        <v>103629</v>
      </c>
      <c r="AR24" s="24">
        <f t="shared" si="11"/>
        <v>100</v>
      </c>
      <c r="AS24" s="13">
        <v>0</v>
      </c>
      <c r="AT24" s="9">
        <v>0</v>
      </c>
      <c r="AU24" s="24">
        <f t="shared" si="12"/>
        <v>0</v>
      </c>
      <c r="AV24" s="13">
        <v>0</v>
      </c>
      <c r="AW24" s="9">
        <v>0</v>
      </c>
      <c r="AX24" s="24">
        <f t="shared" si="13"/>
        <v>0</v>
      </c>
      <c r="AY24" s="8" t="s">
        <v>18</v>
      </c>
      <c r="AZ24" s="13">
        <v>68759</v>
      </c>
      <c r="BA24" s="9">
        <v>68759</v>
      </c>
      <c r="BB24" s="24">
        <f t="shared" si="14"/>
        <v>100</v>
      </c>
      <c r="BC24" s="13">
        <v>0</v>
      </c>
      <c r="BD24" s="9">
        <v>0</v>
      </c>
      <c r="BE24" s="24">
        <f t="shared" si="15"/>
        <v>0</v>
      </c>
      <c r="BF24" s="13">
        <f>SUM(B24,R24,AI24,AL24,AP24,AS24,AV24,AZ24,BC24)</f>
        <v>2267593</v>
      </c>
      <c r="BG24" s="9">
        <f>SUM(C24,S24,AJ24,AM24,AQ24,AT24,AW24,BA24,BD24)</f>
        <v>2168799</v>
      </c>
      <c r="BH24" s="24">
        <f t="shared" si="17"/>
        <v>95.6</v>
      </c>
      <c r="BI24" s="8" t="s">
        <v>18</v>
      </c>
      <c r="BJ24" s="13">
        <v>387283</v>
      </c>
      <c r="BK24" s="9">
        <v>339211</v>
      </c>
      <c r="BL24" s="24">
        <f t="shared" si="18"/>
        <v>87.6</v>
      </c>
    </row>
    <row r="25" spans="1:64" s="28" customFormat="1" ht="17.100000000000001" customHeight="1" x14ac:dyDescent="0.15">
      <c r="A25" s="10" t="s">
        <v>19</v>
      </c>
      <c r="B25" s="14">
        <v>208700</v>
      </c>
      <c r="C25" s="11">
        <v>196416</v>
      </c>
      <c r="D25" s="29">
        <f t="shared" si="19"/>
        <v>94.1</v>
      </c>
      <c r="E25" s="52">
        <v>9951</v>
      </c>
      <c r="F25" s="55">
        <v>9482</v>
      </c>
      <c r="G25" s="29">
        <f t="shared" si="0"/>
        <v>95.3</v>
      </c>
      <c r="H25" s="14">
        <v>174957</v>
      </c>
      <c r="I25" s="55">
        <v>167145</v>
      </c>
      <c r="J25" s="34">
        <f t="shared" si="1"/>
        <v>95.5</v>
      </c>
      <c r="K25" s="10" t="s">
        <v>19</v>
      </c>
      <c r="L25" s="14">
        <v>10854</v>
      </c>
      <c r="M25" s="11">
        <v>10854</v>
      </c>
      <c r="N25" s="29">
        <f t="shared" si="2"/>
        <v>100</v>
      </c>
      <c r="O25" s="14">
        <v>12938</v>
      </c>
      <c r="P25" s="11">
        <v>8935</v>
      </c>
      <c r="Q25" s="29">
        <f t="shared" si="3"/>
        <v>69.099999999999994</v>
      </c>
      <c r="R25" s="14">
        <v>249448</v>
      </c>
      <c r="S25" s="11">
        <v>224257</v>
      </c>
      <c r="T25" s="29">
        <f t="shared" si="4"/>
        <v>89.9</v>
      </c>
      <c r="U25" s="10" t="s">
        <v>19</v>
      </c>
      <c r="V25" s="14">
        <v>56086</v>
      </c>
      <c r="W25" s="11">
        <v>50418</v>
      </c>
      <c r="X25" s="29">
        <f t="shared" si="5"/>
        <v>89.9</v>
      </c>
      <c r="Y25" s="14">
        <v>124935</v>
      </c>
      <c r="Z25" s="11">
        <v>112309</v>
      </c>
      <c r="AA25" s="29">
        <f t="shared" si="6"/>
        <v>89.9</v>
      </c>
      <c r="AB25" s="14">
        <v>68250</v>
      </c>
      <c r="AC25" s="11">
        <v>61353</v>
      </c>
      <c r="AD25" s="29">
        <f t="shared" si="7"/>
        <v>89.9</v>
      </c>
      <c r="AE25" s="10" t="s">
        <v>19</v>
      </c>
      <c r="AF25" s="14">
        <v>177</v>
      </c>
      <c r="AG25" s="30">
        <v>177</v>
      </c>
      <c r="AH25" s="29">
        <f t="shared" si="8"/>
        <v>100</v>
      </c>
      <c r="AI25" s="14">
        <v>21447</v>
      </c>
      <c r="AJ25" s="11">
        <v>21136</v>
      </c>
      <c r="AK25" s="29">
        <f t="shared" si="9"/>
        <v>98.5</v>
      </c>
      <c r="AL25" s="14">
        <v>171</v>
      </c>
      <c r="AM25" s="11">
        <v>171</v>
      </c>
      <c r="AN25" s="29">
        <f t="shared" si="21"/>
        <v>100</v>
      </c>
      <c r="AO25" s="10" t="s">
        <v>19</v>
      </c>
      <c r="AP25" s="14">
        <v>36543</v>
      </c>
      <c r="AQ25" s="11">
        <v>36543</v>
      </c>
      <c r="AR25" s="29">
        <f t="shared" si="11"/>
        <v>100</v>
      </c>
      <c r="AS25" s="14">
        <v>0</v>
      </c>
      <c r="AT25" s="11">
        <v>0</v>
      </c>
      <c r="AU25" s="29">
        <f t="shared" si="12"/>
        <v>0</v>
      </c>
      <c r="AV25" s="14">
        <v>0</v>
      </c>
      <c r="AW25" s="11">
        <v>0</v>
      </c>
      <c r="AX25" s="29">
        <f t="shared" si="13"/>
        <v>0</v>
      </c>
      <c r="AY25" s="10" t="s">
        <v>19</v>
      </c>
      <c r="AZ25" s="14">
        <v>0</v>
      </c>
      <c r="BA25" s="11">
        <v>0</v>
      </c>
      <c r="BB25" s="29">
        <f t="shared" si="14"/>
        <v>0</v>
      </c>
      <c r="BC25" s="14">
        <v>0</v>
      </c>
      <c r="BD25" s="11">
        <v>0</v>
      </c>
      <c r="BE25" s="29">
        <f t="shared" si="15"/>
        <v>0</v>
      </c>
      <c r="BF25" s="14">
        <f>SUM(B25,R25,AI25,AL25,AP25,AS25,AV25,AZ25,BC25)</f>
        <v>516309</v>
      </c>
      <c r="BG25" s="11">
        <f t="shared" ref="BG25:BG42" si="22">SUM(C25,S25,AJ25,AM25,AQ25,AT25,AW25,BA25,BD25)</f>
        <v>478523</v>
      </c>
      <c r="BH25" s="29">
        <f t="shared" si="17"/>
        <v>92.7</v>
      </c>
      <c r="BI25" s="10" t="s">
        <v>19</v>
      </c>
      <c r="BJ25" s="14">
        <v>209778</v>
      </c>
      <c r="BK25" s="11">
        <v>161314</v>
      </c>
      <c r="BL25" s="29">
        <f t="shared" si="18"/>
        <v>76.900000000000006</v>
      </c>
    </row>
    <row r="26" spans="1:64" s="28" customFormat="1" ht="17.100000000000001" customHeight="1" x14ac:dyDescent="0.15">
      <c r="A26" s="10" t="s">
        <v>20</v>
      </c>
      <c r="B26" s="14">
        <v>521135</v>
      </c>
      <c r="C26" s="11">
        <v>486210</v>
      </c>
      <c r="D26" s="29">
        <f t="shared" si="19"/>
        <v>93.3</v>
      </c>
      <c r="E26" s="52">
        <v>23696</v>
      </c>
      <c r="F26" s="55">
        <v>21917</v>
      </c>
      <c r="G26" s="29">
        <f t="shared" si="0"/>
        <v>92.5</v>
      </c>
      <c r="H26" s="14">
        <v>440819</v>
      </c>
      <c r="I26" s="55">
        <v>407723</v>
      </c>
      <c r="J26" s="34">
        <f t="shared" si="1"/>
        <v>92.5</v>
      </c>
      <c r="K26" s="10" t="s">
        <v>20</v>
      </c>
      <c r="L26" s="14">
        <v>33506</v>
      </c>
      <c r="M26" s="11">
        <v>33456</v>
      </c>
      <c r="N26" s="29">
        <f t="shared" si="2"/>
        <v>99.9</v>
      </c>
      <c r="O26" s="14">
        <v>23114</v>
      </c>
      <c r="P26" s="11">
        <v>23114</v>
      </c>
      <c r="Q26" s="29">
        <f t="shared" si="3"/>
        <v>100</v>
      </c>
      <c r="R26" s="14">
        <v>954674</v>
      </c>
      <c r="S26" s="11">
        <v>900187</v>
      </c>
      <c r="T26" s="29">
        <f t="shared" si="4"/>
        <v>94.3</v>
      </c>
      <c r="U26" s="10" t="s">
        <v>20</v>
      </c>
      <c r="V26" s="14">
        <v>177902</v>
      </c>
      <c r="W26" s="11">
        <v>167681</v>
      </c>
      <c r="X26" s="29">
        <f t="shared" si="5"/>
        <v>94.3</v>
      </c>
      <c r="Y26" s="14">
        <v>278638</v>
      </c>
      <c r="Z26" s="11">
        <v>262630</v>
      </c>
      <c r="AA26" s="29">
        <f t="shared" si="6"/>
        <v>94.3</v>
      </c>
      <c r="AB26" s="14">
        <v>491842</v>
      </c>
      <c r="AC26" s="11">
        <v>463584</v>
      </c>
      <c r="AD26" s="29">
        <f t="shared" si="7"/>
        <v>94.3</v>
      </c>
      <c r="AE26" s="10" t="s">
        <v>20</v>
      </c>
      <c r="AF26" s="14">
        <v>6292</v>
      </c>
      <c r="AG26" s="30">
        <v>6292</v>
      </c>
      <c r="AH26" s="29">
        <f t="shared" si="8"/>
        <v>100</v>
      </c>
      <c r="AI26" s="14">
        <v>53685</v>
      </c>
      <c r="AJ26" s="11">
        <v>49527</v>
      </c>
      <c r="AK26" s="29">
        <f t="shared" si="9"/>
        <v>92.3</v>
      </c>
      <c r="AL26" s="14">
        <v>749</v>
      </c>
      <c r="AM26" s="11">
        <v>749</v>
      </c>
      <c r="AN26" s="29">
        <f t="shared" si="21"/>
        <v>100</v>
      </c>
      <c r="AO26" s="10" t="s">
        <v>20</v>
      </c>
      <c r="AP26" s="14">
        <v>103082</v>
      </c>
      <c r="AQ26" s="11">
        <v>103082</v>
      </c>
      <c r="AR26" s="29">
        <f t="shared" si="11"/>
        <v>100</v>
      </c>
      <c r="AS26" s="14">
        <v>0</v>
      </c>
      <c r="AT26" s="11">
        <v>0</v>
      </c>
      <c r="AU26" s="29">
        <f t="shared" si="12"/>
        <v>0</v>
      </c>
      <c r="AV26" s="14">
        <v>0</v>
      </c>
      <c r="AW26" s="11">
        <v>0</v>
      </c>
      <c r="AX26" s="29">
        <f t="shared" si="13"/>
        <v>0</v>
      </c>
      <c r="AY26" s="10" t="s">
        <v>20</v>
      </c>
      <c r="AZ26" s="14">
        <v>266</v>
      </c>
      <c r="BA26" s="11">
        <v>266</v>
      </c>
      <c r="BB26" s="29">
        <f t="shared" si="14"/>
        <v>100</v>
      </c>
      <c r="BC26" s="14">
        <v>0</v>
      </c>
      <c r="BD26" s="11">
        <v>0</v>
      </c>
      <c r="BE26" s="29">
        <f t="shared" si="15"/>
        <v>0</v>
      </c>
      <c r="BF26" s="14">
        <f t="shared" ref="BF26:BF42" si="23">SUM(B26,R26,AI26,AL26,AP26,AS26,AV26,AZ26,BC26)</f>
        <v>1633591</v>
      </c>
      <c r="BG26" s="11">
        <f t="shared" si="22"/>
        <v>1540021</v>
      </c>
      <c r="BH26" s="29">
        <f t="shared" si="17"/>
        <v>94.3</v>
      </c>
      <c r="BI26" s="10" t="s">
        <v>20</v>
      </c>
      <c r="BJ26" s="14">
        <v>432415</v>
      </c>
      <c r="BK26" s="11">
        <v>344536</v>
      </c>
      <c r="BL26" s="29">
        <f t="shared" si="18"/>
        <v>79.7</v>
      </c>
    </row>
    <row r="27" spans="1:64" s="28" customFormat="1" ht="17.100000000000001" customHeight="1" x14ac:dyDescent="0.15">
      <c r="A27" s="10" t="s">
        <v>21</v>
      </c>
      <c r="B27" s="14">
        <v>1455841</v>
      </c>
      <c r="C27" s="11">
        <v>1418622</v>
      </c>
      <c r="D27" s="29">
        <f t="shared" si="19"/>
        <v>97.4</v>
      </c>
      <c r="E27" s="52">
        <v>59370</v>
      </c>
      <c r="F27" s="55">
        <v>57734</v>
      </c>
      <c r="G27" s="29">
        <f t="shared" si="0"/>
        <v>97.2</v>
      </c>
      <c r="H27" s="14">
        <v>1241372</v>
      </c>
      <c r="I27" s="55">
        <v>1208370</v>
      </c>
      <c r="J27" s="34">
        <f t="shared" si="1"/>
        <v>97.3</v>
      </c>
      <c r="K27" s="10" t="s">
        <v>21</v>
      </c>
      <c r="L27" s="14">
        <v>72452</v>
      </c>
      <c r="M27" s="11">
        <v>71247</v>
      </c>
      <c r="N27" s="29">
        <f t="shared" si="2"/>
        <v>98.3</v>
      </c>
      <c r="O27" s="14">
        <v>82647</v>
      </c>
      <c r="P27" s="11">
        <v>81271</v>
      </c>
      <c r="Q27" s="29">
        <f t="shared" si="3"/>
        <v>98.3</v>
      </c>
      <c r="R27" s="14">
        <v>1658402</v>
      </c>
      <c r="S27" s="11">
        <v>1559322</v>
      </c>
      <c r="T27" s="29">
        <f t="shared" si="4"/>
        <v>94</v>
      </c>
      <c r="U27" s="10" t="s">
        <v>21</v>
      </c>
      <c r="V27" s="14">
        <v>516485</v>
      </c>
      <c r="W27" s="11">
        <v>485401</v>
      </c>
      <c r="X27" s="29">
        <f t="shared" si="5"/>
        <v>94</v>
      </c>
      <c r="Y27" s="14">
        <v>714476</v>
      </c>
      <c r="Z27" s="11">
        <v>671474</v>
      </c>
      <c r="AA27" s="29">
        <f t="shared" si="6"/>
        <v>94</v>
      </c>
      <c r="AB27" s="14">
        <v>415277</v>
      </c>
      <c r="AC27" s="11">
        <v>390283</v>
      </c>
      <c r="AD27" s="29">
        <f t="shared" si="7"/>
        <v>94</v>
      </c>
      <c r="AE27" s="10" t="s">
        <v>21</v>
      </c>
      <c r="AF27" s="14">
        <v>12164</v>
      </c>
      <c r="AG27" s="30">
        <v>12164</v>
      </c>
      <c r="AH27" s="29">
        <f t="shared" si="8"/>
        <v>100</v>
      </c>
      <c r="AI27" s="14">
        <v>127055</v>
      </c>
      <c r="AJ27" s="11">
        <v>121977</v>
      </c>
      <c r="AK27" s="29">
        <f t="shared" si="9"/>
        <v>96</v>
      </c>
      <c r="AL27" s="14">
        <v>2169</v>
      </c>
      <c r="AM27" s="11">
        <v>2169</v>
      </c>
      <c r="AN27" s="29">
        <f t="shared" si="21"/>
        <v>100</v>
      </c>
      <c r="AO27" s="10" t="s">
        <v>21</v>
      </c>
      <c r="AP27" s="14">
        <v>189645</v>
      </c>
      <c r="AQ27" s="11">
        <v>189645</v>
      </c>
      <c r="AR27" s="29">
        <f t="shared" si="11"/>
        <v>100</v>
      </c>
      <c r="AS27" s="14">
        <v>124</v>
      </c>
      <c r="AT27" s="11">
        <v>124</v>
      </c>
      <c r="AU27" s="29">
        <f t="shared" si="12"/>
        <v>100</v>
      </c>
      <c r="AV27" s="14">
        <v>0</v>
      </c>
      <c r="AW27" s="11">
        <v>0</v>
      </c>
      <c r="AX27" s="29">
        <f t="shared" si="13"/>
        <v>0</v>
      </c>
      <c r="AY27" s="10" t="s">
        <v>21</v>
      </c>
      <c r="AZ27" s="14">
        <v>17689</v>
      </c>
      <c r="BA27" s="11">
        <v>17689</v>
      </c>
      <c r="BB27" s="29">
        <f t="shared" si="14"/>
        <v>100</v>
      </c>
      <c r="BC27" s="14">
        <v>0</v>
      </c>
      <c r="BD27" s="11">
        <v>0</v>
      </c>
      <c r="BE27" s="29">
        <f t="shared" si="15"/>
        <v>0</v>
      </c>
      <c r="BF27" s="14">
        <f t="shared" si="23"/>
        <v>3450925</v>
      </c>
      <c r="BG27" s="11">
        <f t="shared" si="22"/>
        <v>3309548</v>
      </c>
      <c r="BH27" s="29">
        <f t="shared" si="17"/>
        <v>95.9</v>
      </c>
      <c r="BI27" s="10" t="s">
        <v>21</v>
      </c>
      <c r="BJ27" s="14">
        <v>649548</v>
      </c>
      <c r="BK27" s="11">
        <v>553510</v>
      </c>
      <c r="BL27" s="29">
        <f t="shared" si="18"/>
        <v>85.2</v>
      </c>
    </row>
    <row r="28" spans="1:64" s="28" customFormat="1" ht="17.100000000000001" customHeight="1" x14ac:dyDescent="0.15">
      <c r="A28" s="10" t="s">
        <v>22</v>
      </c>
      <c r="B28" s="14">
        <v>1737793</v>
      </c>
      <c r="C28" s="11">
        <v>1727019</v>
      </c>
      <c r="D28" s="29">
        <f t="shared" si="19"/>
        <v>99.4</v>
      </c>
      <c r="E28" s="52">
        <v>49754</v>
      </c>
      <c r="F28" s="55">
        <v>49379</v>
      </c>
      <c r="G28" s="29">
        <f t="shared" si="0"/>
        <v>99.2</v>
      </c>
      <c r="H28" s="14">
        <v>1208324</v>
      </c>
      <c r="I28" s="55">
        <v>1199253</v>
      </c>
      <c r="J28" s="34">
        <f t="shared" si="1"/>
        <v>99.2</v>
      </c>
      <c r="K28" s="10" t="s">
        <v>22</v>
      </c>
      <c r="L28" s="14">
        <v>143522</v>
      </c>
      <c r="M28" s="11">
        <v>143116</v>
      </c>
      <c r="N28" s="29">
        <f t="shared" si="2"/>
        <v>99.7</v>
      </c>
      <c r="O28" s="14">
        <v>336193</v>
      </c>
      <c r="P28" s="11">
        <v>335271</v>
      </c>
      <c r="Q28" s="29">
        <f t="shared" si="3"/>
        <v>99.7</v>
      </c>
      <c r="R28" s="14">
        <v>1796092</v>
      </c>
      <c r="S28" s="11">
        <v>1773386</v>
      </c>
      <c r="T28" s="29">
        <f t="shared" si="4"/>
        <v>98.7</v>
      </c>
      <c r="U28" s="10" t="s">
        <v>22</v>
      </c>
      <c r="V28" s="14">
        <v>665218</v>
      </c>
      <c r="W28" s="11">
        <v>656726</v>
      </c>
      <c r="X28" s="29">
        <f t="shared" si="5"/>
        <v>98.7</v>
      </c>
      <c r="Y28" s="14">
        <v>776855</v>
      </c>
      <c r="Z28" s="11">
        <v>766937</v>
      </c>
      <c r="AA28" s="29">
        <f t="shared" si="6"/>
        <v>98.7</v>
      </c>
      <c r="AB28" s="14">
        <v>336720</v>
      </c>
      <c r="AC28" s="11">
        <v>332424</v>
      </c>
      <c r="AD28" s="29">
        <f t="shared" si="7"/>
        <v>98.7</v>
      </c>
      <c r="AE28" s="10" t="s">
        <v>22</v>
      </c>
      <c r="AF28" s="14">
        <v>17299</v>
      </c>
      <c r="AG28" s="30">
        <v>17299</v>
      </c>
      <c r="AH28" s="29">
        <f t="shared" si="8"/>
        <v>100</v>
      </c>
      <c r="AI28" s="14">
        <v>95228</v>
      </c>
      <c r="AJ28" s="11">
        <v>93863</v>
      </c>
      <c r="AK28" s="29">
        <f t="shared" si="9"/>
        <v>98.6</v>
      </c>
      <c r="AL28" s="14">
        <v>1419</v>
      </c>
      <c r="AM28" s="11">
        <v>1419</v>
      </c>
      <c r="AN28" s="29">
        <f t="shared" si="21"/>
        <v>100</v>
      </c>
      <c r="AO28" s="10" t="s">
        <v>22</v>
      </c>
      <c r="AP28" s="14">
        <v>188573</v>
      </c>
      <c r="AQ28" s="11">
        <v>188573</v>
      </c>
      <c r="AR28" s="29">
        <f t="shared" si="11"/>
        <v>100</v>
      </c>
      <c r="AS28" s="14">
        <v>0</v>
      </c>
      <c r="AT28" s="11">
        <v>0</v>
      </c>
      <c r="AU28" s="29">
        <f t="shared" si="12"/>
        <v>0</v>
      </c>
      <c r="AV28" s="14">
        <v>0</v>
      </c>
      <c r="AW28" s="11">
        <v>0</v>
      </c>
      <c r="AX28" s="29">
        <f t="shared" si="13"/>
        <v>0</v>
      </c>
      <c r="AY28" s="10" t="s">
        <v>22</v>
      </c>
      <c r="AZ28" s="14">
        <v>7216</v>
      </c>
      <c r="BA28" s="11">
        <v>7216</v>
      </c>
      <c r="BB28" s="29">
        <f t="shared" si="14"/>
        <v>100</v>
      </c>
      <c r="BC28" s="14">
        <v>0</v>
      </c>
      <c r="BD28" s="11">
        <v>0</v>
      </c>
      <c r="BE28" s="29">
        <f t="shared" si="15"/>
        <v>0</v>
      </c>
      <c r="BF28" s="14">
        <f t="shared" si="23"/>
        <v>3826321</v>
      </c>
      <c r="BG28" s="11">
        <f t="shared" si="22"/>
        <v>3791476</v>
      </c>
      <c r="BH28" s="29">
        <f t="shared" si="17"/>
        <v>99.1</v>
      </c>
      <c r="BI28" s="10" t="s">
        <v>22</v>
      </c>
      <c r="BJ28" s="14">
        <v>478847</v>
      </c>
      <c r="BK28" s="11">
        <v>444326</v>
      </c>
      <c r="BL28" s="29">
        <f t="shared" si="18"/>
        <v>92.8</v>
      </c>
    </row>
    <row r="29" spans="1:64" s="28" customFormat="1" ht="17.100000000000001" customHeight="1" x14ac:dyDescent="0.2">
      <c r="A29" s="10" t="s">
        <v>54</v>
      </c>
      <c r="B29" s="14">
        <v>187672</v>
      </c>
      <c r="C29" s="11">
        <v>186742</v>
      </c>
      <c r="D29" s="29">
        <f t="shared" si="19"/>
        <v>99.5</v>
      </c>
      <c r="E29" s="52">
        <v>8993</v>
      </c>
      <c r="F29" s="55">
        <v>8945</v>
      </c>
      <c r="G29" s="29">
        <f t="shared" si="0"/>
        <v>99.5</v>
      </c>
      <c r="H29" s="14">
        <v>160399</v>
      </c>
      <c r="I29" s="17">
        <v>159537</v>
      </c>
      <c r="J29" s="34">
        <f t="shared" si="1"/>
        <v>99.5</v>
      </c>
      <c r="K29" s="10" t="s">
        <v>54</v>
      </c>
      <c r="L29" s="14">
        <v>12901</v>
      </c>
      <c r="M29" s="11">
        <v>12881</v>
      </c>
      <c r="N29" s="29">
        <f t="shared" si="2"/>
        <v>99.8</v>
      </c>
      <c r="O29" s="14">
        <v>5379</v>
      </c>
      <c r="P29" s="11">
        <v>5379</v>
      </c>
      <c r="Q29" s="29">
        <f t="shared" si="3"/>
        <v>100</v>
      </c>
      <c r="R29" s="14">
        <v>304587</v>
      </c>
      <c r="S29" s="11">
        <v>270993</v>
      </c>
      <c r="T29" s="29">
        <f t="shared" si="4"/>
        <v>89</v>
      </c>
      <c r="U29" s="10" t="s">
        <v>54</v>
      </c>
      <c r="V29" s="14">
        <v>51373</v>
      </c>
      <c r="W29" s="11">
        <v>44990</v>
      </c>
      <c r="X29" s="29">
        <f t="shared" si="5"/>
        <v>87.6</v>
      </c>
      <c r="Y29" s="14">
        <v>137896</v>
      </c>
      <c r="Z29" s="11">
        <v>120763</v>
      </c>
      <c r="AA29" s="29">
        <f t="shared" si="6"/>
        <v>87.6</v>
      </c>
      <c r="AB29" s="14">
        <v>81115</v>
      </c>
      <c r="AC29" s="11">
        <v>71037</v>
      </c>
      <c r="AD29" s="29">
        <f t="shared" si="7"/>
        <v>87.6</v>
      </c>
      <c r="AE29" s="10" t="s">
        <v>54</v>
      </c>
      <c r="AF29" s="11">
        <v>34203</v>
      </c>
      <c r="AG29" s="11">
        <v>34203</v>
      </c>
      <c r="AH29" s="29">
        <f t="shared" si="8"/>
        <v>100</v>
      </c>
      <c r="AI29" s="14">
        <v>23376</v>
      </c>
      <c r="AJ29" s="11">
        <v>23128</v>
      </c>
      <c r="AK29" s="29">
        <f t="shared" si="9"/>
        <v>98.9</v>
      </c>
      <c r="AL29" s="14">
        <v>136</v>
      </c>
      <c r="AM29" s="11">
        <v>136</v>
      </c>
      <c r="AN29" s="29">
        <f t="shared" si="21"/>
        <v>100</v>
      </c>
      <c r="AO29" s="10" t="s">
        <v>54</v>
      </c>
      <c r="AP29" s="14">
        <v>22993</v>
      </c>
      <c r="AQ29" s="11">
        <v>22993</v>
      </c>
      <c r="AR29" s="29">
        <f t="shared" si="11"/>
        <v>100</v>
      </c>
      <c r="AS29" s="14">
        <v>0</v>
      </c>
      <c r="AT29" s="11">
        <v>0</v>
      </c>
      <c r="AU29" s="29">
        <f t="shared" si="12"/>
        <v>0</v>
      </c>
      <c r="AV29" s="14">
        <v>0</v>
      </c>
      <c r="AW29" s="11">
        <v>0</v>
      </c>
      <c r="AX29" s="29">
        <f t="shared" si="13"/>
        <v>0</v>
      </c>
      <c r="AY29" s="10" t="s">
        <v>54</v>
      </c>
      <c r="AZ29" s="14">
        <v>6491</v>
      </c>
      <c r="BA29" s="11">
        <v>6275</v>
      </c>
      <c r="BB29" s="29">
        <f t="shared" si="14"/>
        <v>96.7</v>
      </c>
      <c r="BC29" s="14">
        <v>0</v>
      </c>
      <c r="BD29" s="11">
        <v>0</v>
      </c>
      <c r="BE29" s="29">
        <f t="shared" si="15"/>
        <v>0</v>
      </c>
      <c r="BF29" s="14">
        <f t="shared" si="23"/>
        <v>545255</v>
      </c>
      <c r="BG29" s="11">
        <f t="shared" si="22"/>
        <v>510267</v>
      </c>
      <c r="BH29" s="29">
        <f t="shared" si="17"/>
        <v>93.6</v>
      </c>
      <c r="BI29" s="10" t="s">
        <v>54</v>
      </c>
      <c r="BJ29" s="14">
        <v>102804</v>
      </c>
      <c r="BK29" s="11">
        <v>99914</v>
      </c>
      <c r="BL29" s="29">
        <f t="shared" si="18"/>
        <v>97.2</v>
      </c>
    </row>
    <row r="30" spans="1:64" s="28" customFormat="1" ht="17.100000000000001" customHeight="1" x14ac:dyDescent="0.15">
      <c r="A30" s="10" t="s">
        <v>58</v>
      </c>
      <c r="B30" s="14">
        <v>1107059</v>
      </c>
      <c r="C30" s="11">
        <v>1089625</v>
      </c>
      <c r="D30" s="29">
        <f t="shared" si="19"/>
        <v>98.4</v>
      </c>
      <c r="E30" s="52">
        <v>24802</v>
      </c>
      <c r="F30" s="55">
        <v>24194</v>
      </c>
      <c r="G30" s="29">
        <f t="shared" si="0"/>
        <v>97.5</v>
      </c>
      <c r="H30" s="14">
        <v>627004</v>
      </c>
      <c r="I30" s="55">
        <v>610830</v>
      </c>
      <c r="J30" s="34">
        <f t="shared" si="1"/>
        <v>97.4</v>
      </c>
      <c r="K30" s="10" t="s">
        <v>58</v>
      </c>
      <c r="L30" s="14">
        <v>63412</v>
      </c>
      <c r="M30" s="11">
        <v>62832</v>
      </c>
      <c r="N30" s="29">
        <f t="shared" si="2"/>
        <v>99.1</v>
      </c>
      <c r="O30" s="14">
        <v>391841</v>
      </c>
      <c r="P30" s="11">
        <v>391769</v>
      </c>
      <c r="Q30" s="29">
        <f t="shared" si="3"/>
        <v>100</v>
      </c>
      <c r="R30" s="14">
        <v>1765048</v>
      </c>
      <c r="S30" s="11">
        <v>1741371</v>
      </c>
      <c r="T30" s="29">
        <f t="shared" si="4"/>
        <v>98.7</v>
      </c>
      <c r="U30" s="10" t="s">
        <v>58</v>
      </c>
      <c r="V30" s="14">
        <v>356238</v>
      </c>
      <c r="W30" s="11">
        <v>351445</v>
      </c>
      <c r="X30" s="29">
        <f t="shared" si="5"/>
        <v>98.7</v>
      </c>
      <c r="Y30" s="14">
        <v>774958</v>
      </c>
      <c r="Z30" s="11">
        <v>764533</v>
      </c>
      <c r="AA30" s="29">
        <f t="shared" si="6"/>
        <v>98.7</v>
      </c>
      <c r="AB30" s="14">
        <v>628872</v>
      </c>
      <c r="AC30" s="11">
        <v>620413</v>
      </c>
      <c r="AD30" s="29">
        <f t="shared" si="7"/>
        <v>98.7</v>
      </c>
      <c r="AE30" s="10" t="s">
        <v>58</v>
      </c>
      <c r="AF30" s="14">
        <v>4980</v>
      </c>
      <c r="AG30" s="30">
        <v>4980</v>
      </c>
      <c r="AH30" s="29">
        <f t="shared" si="8"/>
        <v>100</v>
      </c>
      <c r="AI30" s="14">
        <v>56721</v>
      </c>
      <c r="AJ30" s="11">
        <v>55808</v>
      </c>
      <c r="AK30" s="29">
        <f t="shared" si="9"/>
        <v>98.4</v>
      </c>
      <c r="AL30" s="14">
        <v>411</v>
      </c>
      <c r="AM30" s="11">
        <v>411</v>
      </c>
      <c r="AN30" s="29">
        <f t="shared" si="21"/>
        <v>100</v>
      </c>
      <c r="AO30" s="10" t="s">
        <v>58</v>
      </c>
      <c r="AP30" s="14">
        <v>107537</v>
      </c>
      <c r="AQ30" s="11">
        <v>107537</v>
      </c>
      <c r="AR30" s="29">
        <f t="shared" si="11"/>
        <v>100</v>
      </c>
      <c r="AS30" s="14">
        <v>0</v>
      </c>
      <c r="AT30" s="11">
        <v>0</v>
      </c>
      <c r="AU30" s="29">
        <f t="shared" si="12"/>
        <v>0</v>
      </c>
      <c r="AV30" s="14">
        <v>0</v>
      </c>
      <c r="AW30" s="11">
        <v>0</v>
      </c>
      <c r="AX30" s="29">
        <f t="shared" si="13"/>
        <v>0</v>
      </c>
      <c r="AY30" s="10" t="s">
        <v>58</v>
      </c>
      <c r="AZ30" s="14">
        <v>18288</v>
      </c>
      <c r="BA30" s="11">
        <v>18288</v>
      </c>
      <c r="BB30" s="29">
        <f t="shared" si="14"/>
        <v>100</v>
      </c>
      <c r="BC30" s="14">
        <v>0</v>
      </c>
      <c r="BD30" s="11">
        <v>0</v>
      </c>
      <c r="BE30" s="29">
        <f t="shared" si="15"/>
        <v>0</v>
      </c>
      <c r="BF30" s="14">
        <f t="shared" si="23"/>
        <v>3055064</v>
      </c>
      <c r="BG30" s="11">
        <f t="shared" si="22"/>
        <v>3013040</v>
      </c>
      <c r="BH30" s="29">
        <f t="shared" si="17"/>
        <v>98.6</v>
      </c>
      <c r="BI30" s="10" t="s">
        <v>58</v>
      </c>
      <c r="BJ30" s="14">
        <v>265275</v>
      </c>
      <c r="BK30" s="11">
        <v>220100</v>
      </c>
      <c r="BL30" s="29">
        <f t="shared" si="18"/>
        <v>83</v>
      </c>
    </row>
    <row r="31" spans="1:64" s="28" customFormat="1" ht="17.100000000000001" customHeight="1" x14ac:dyDescent="0.15">
      <c r="A31" s="10" t="s">
        <v>23</v>
      </c>
      <c r="B31" s="14">
        <v>306347</v>
      </c>
      <c r="C31" s="11">
        <v>302237</v>
      </c>
      <c r="D31" s="29">
        <f t="shared" si="19"/>
        <v>98.7</v>
      </c>
      <c r="E31" s="52">
        <v>12639</v>
      </c>
      <c r="F31" s="55">
        <v>12425</v>
      </c>
      <c r="G31" s="29">
        <f t="shared" si="0"/>
        <v>98.3</v>
      </c>
      <c r="H31" s="14">
        <v>235001</v>
      </c>
      <c r="I31" s="55">
        <v>231165</v>
      </c>
      <c r="J31" s="34">
        <f t="shared" si="1"/>
        <v>98.4</v>
      </c>
      <c r="K31" s="10" t="s">
        <v>23</v>
      </c>
      <c r="L31" s="14">
        <v>23240</v>
      </c>
      <c r="M31" s="11">
        <v>23180</v>
      </c>
      <c r="N31" s="29">
        <f t="shared" si="2"/>
        <v>99.7</v>
      </c>
      <c r="O31" s="14">
        <v>35467</v>
      </c>
      <c r="P31" s="11">
        <v>35467</v>
      </c>
      <c r="Q31" s="29">
        <f t="shared" si="3"/>
        <v>100</v>
      </c>
      <c r="R31" s="14">
        <v>431117</v>
      </c>
      <c r="S31" s="11">
        <v>424550</v>
      </c>
      <c r="T31" s="29">
        <f t="shared" si="4"/>
        <v>98.5</v>
      </c>
      <c r="U31" s="10" t="s">
        <v>23</v>
      </c>
      <c r="V31" s="14">
        <v>106802</v>
      </c>
      <c r="W31" s="11">
        <v>105385</v>
      </c>
      <c r="X31" s="29">
        <f t="shared" si="5"/>
        <v>98.7</v>
      </c>
      <c r="Y31" s="14">
        <v>157536</v>
      </c>
      <c r="Z31" s="11">
        <v>154817</v>
      </c>
      <c r="AA31" s="29">
        <f t="shared" si="6"/>
        <v>98.3</v>
      </c>
      <c r="AB31" s="14">
        <v>165922</v>
      </c>
      <c r="AC31" s="11">
        <v>163491</v>
      </c>
      <c r="AD31" s="29">
        <f t="shared" si="7"/>
        <v>98.5</v>
      </c>
      <c r="AE31" s="10" t="s">
        <v>23</v>
      </c>
      <c r="AF31" s="14">
        <v>857</v>
      </c>
      <c r="AG31" s="30">
        <v>857</v>
      </c>
      <c r="AH31" s="29">
        <f t="shared" si="8"/>
        <v>100</v>
      </c>
      <c r="AI31" s="14">
        <v>29782</v>
      </c>
      <c r="AJ31" s="11">
        <v>29561</v>
      </c>
      <c r="AK31" s="29">
        <f t="shared" si="9"/>
        <v>99.3</v>
      </c>
      <c r="AL31" s="14">
        <v>441</v>
      </c>
      <c r="AM31" s="11">
        <v>441</v>
      </c>
      <c r="AN31" s="29">
        <f t="shared" si="21"/>
        <v>100</v>
      </c>
      <c r="AO31" s="10" t="s">
        <v>23</v>
      </c>
      <c r="AP31" s="14">
        <v>64542</v>
      </c>
      <c r="AQ31" s="11">
        <v>64542</v>
      </c>
      <c r="AR31" s="29">
        <f t="shared" si="11"/>
        <v>100</v>
      </c>
      <c r="AS31" s="14">
        <v>0</v>
      </c>
      <c r="AT31" s="11">
        <v>0</v>
      </c>
      <c r="AU31" s="29">
        <f t="shared" si="12"/>
        <v>0</v>
      </c>
      <c r="AV31" s="14">
        <v>0</v>
      </c>
      <c r="AW31" s="11">
        <v>0</v>
      </c>
      <c r="AX31" s="29">
        <f t="shared" si="13"/>
        <v>0</v>
      </c>
      <c r="AY31" s="10" t="s">
        <v>23</v>
      </c>
      <c r="AZ31" s="14">
        <v>10309</v>
      </c>
      <c r="BA31" s="11">
        <v>10059</v>
      </c>
      <c r="BB31" s="29">
        <f t="shared" si="14"/>
        <v>97.6</v>
      </c>
      <c r="BC31" s="14">
        <v>0</v>
      </c>
      <c r="BD31" s="11">
        <v>0</v>
      </c>
      <c r="BE31" s="29">
        <f t="shared" si="15"/>
        <v>0</v>
      </c>
      <c r="BF31" s="14">
        <f t="shared" si="23"/>
        <v>842538</v>
      </c>
      <c r="BG31" s="11">
        <f t="shared" si="22"/>
        <v>831390</v>
      </c>
      <c r="BH31" s="29">
        <f t="shared" si="17"/>
        <v>98.7</v>
      </c>
      <c r="BI31" s="10" t="s">
        <v>23</v>
      </c>
      <c r="BJ31" s="14">
        <v>169684</v>
      </c>
      <c r="BK31" s="11">
        <v>157875</v>
      </c>
      <c r="BL31" s="29">
        <f t="shared" si="18"/>
        <v>93</v>
      </c>
    </row>
    <row r="32" spans="1:64" s="28" customFormat="1" ht="17.100000000000001" customHeight="1" x14ac:dyDescent="0.15">
      <c r="A32" s="10" t="s">
        <v>24</v>
      </c>
      <c r="B32" s="14">
        <v>194911</v>
      </c>
      <c r="C32" s="11">
        <v>193905</v>
      </c>
      <c r="D32" s="29">
        <f t="shared" si="19"/>
        <v>99.5</v>
      </c>
      <c r="E32" s="52">
        <v>8761</v>
      </c>
      <c r="F32" s="55">
        <v>8682</v>
      </c>
      <c r="G32" s="29">
        <f t="shared" si="0"/>
        <v>99.1</v>
      </c>
      <c r="H32" s="14">
        <v>160353</v>
      </c>
      <c r="I32" s="55">
        <v>159426</v>
      </c>
      <c r="J32" s="34">
        <f t="shared" si="1"/>
        <v>99.4</v>
      </c>
      <c r="K32" s="10" t="s">
        <v>24</v>
      </c>
      <c r="L32" s="14">
        <v>11226</v>
      </c>
      <c r="M32" s="11">
        <v>11226</v>
      </c>
      <c r="N32" s="29">
        <f t="shared" si="2"/>
        <v>100</v>
      </c>
      <c r="O32" s="14">
        <v>14571</v>
      </c>
      <c r="P32" s="11">
        <v>14571</v>
      </c>
      <c r="Q32" s="29">
        <f t="shared" si="3"/>
        <v>100</v>
      </c>
      <c r="R32" s="14">
        <v>281408</v>
      </c>
      <c r="S32" s="11">
        <v>264195</v>
      </c>
      <c r="T32" s="29">
        <f t="shared" si="4"/>
        <v>93.9</v>
      </c>
      <c r="U32" s="10" t="s">
        <v>24</v>
      </c>
      <c r="V32" s="14">
        <v>68476</v>
      </c>
      <c r="W32" s="11">
        <v>61915</v>
      </c>
      <c r="X32" s="29">
        <f t="shared" si="5"/>
        <v>90.4</v>
      </c>
      <c r="Y32" s="14">
        <v>115376</v>
      </c>
      <c r="Z32" s="11">
        <v>106192</v>
      </c>
      <c r="AA32" s="29">
        <f t="shared" si="6"/>
        <v>92</v>
      </c>
      <c r="AB32" s="14">
        <v>92645</v>
      </c>
      <c r="AC32" s="11">
        <v>91177</v>
      </c>
      <c r="AD32" s="29">
        <f t="shared" si="7"/>
        <v>98.4</v>
      </c>
      <c r="AE32" s="10" t="s">
        <v>24</v>
      </c>
      <c r="AF32" s="14">
        <v>4911</v>
      </c>
      <c r="AG32" s="30">
        <v>4911</v>
      </c>
      <c r="AH32" s="29">
        <f t="shared" si="8"/>
        <v>100</v>
      </c>
      <c r="AI32" s="14">
        <v>17444</v>
      </c>
      <c r="AJ32" s="11">
        <v>16903</v>
      </c>
      <c r="AK32" s="29">
        <f t="shared" si="9"/>
        <v>96.9</v>
      </c>
      <c r="AL32" s="14">
        <v>132</v>
      </c>
      <c r="AM32" s="11">
        <v>132</v>
      </c>
      <c r="AN32" s="29">
        <f t="shared" si="21"/>
        <v>100</v>
      </c>
      <c r="AO32" s="10" t="s">
        <v>24</v>
      </c>
      <c r="AP32" s="14">
        <v>38227</v>
      </c>
      <c r="AQ32" s="11">
        <v>38227</v>
      </c>
      <c r="AR32" s="29">
        <f t="shared" si="11"/>
        <v>100</v>
      </c>
      <c r="AS32" s="14">
        <v>2469</v>
      </c>
      <c r="AT32" s="11">
        <v>2469</v>
      </c>
      <c r="AU32" s="29">
        <f t="shared" si="12"/>
        <v>100</v>
      </c>
      <c r="AV32" s="14">
        <v>0</v>
      </c>
      <c r="AW32" s="11">
        <v>0</v>
      </c>
      <c r="AX32" s="29">
        <f t="shared" si="13"/>
        <v>0</v>
      </c>
      <c r="AY32" s="10" t="s">
        <v>24</v>
      </c>
      <c r="AZ32" s="14">
        <v>0</v>
      </c>
      <c r="BA32" s="11">
        <v>0</v>
      </c>
      <c r="BB32" s="29">
        <f t="shared" si="14"/>
        <v>0</v>
      </c>
      <c r="BC32" s="14">
        <v>0</v>
      </c>
      <c r="BD32" s="11">
        <v>0</v>
      </c>
      <c r="BE32" s="29">
        <f t="shared" si="15"/>
        <v>0</v>
      </c>
      <c r="BF32" s="14">
        <f t="shared" si="23"/>
        <v>534591</v>
      </c>
      <c r="BG32" s="11">
        <f t="shared" si="22"/>
        <v>515831</v>
      </c>
      <c r="BH32" s="29">
        <f t="shared" si="17"/>
        <v>96.5</v>
      </c>
      <c r="BI32" s="10" t="s">
        <v>24</v>
      </c>
      <c r="BJ32" s="14">
        <v>124185</v>
      </c>
      <c r="BK32" s="11">
        <v>112883</v>
      </c>
      <c r="BL32" s="29">
        <f t="shared" si="18"/>
        <v>90.9</v>
      </c>
    </row>
    <row r="33" spans="1:65" s="28" customFormat="1" ht="17.100000000000001" customHeight="1" x14ac:dyDescent="0.15">
      <c r="A33" s="10" t="s">
        <v>25</v>
      </c>
      <c r="B33" s="14">
        <v>515825</v>
      </c>
      <c r="C33" s="11">
        <v>508927</v>
      </c>
      <c r="D33" s="29">
        <f t="shared" si="19"/>
        <v>98.7</v>
      </c>
      <c r="E33" s="52">
        <v>20444</v>
      </c>
      <c r="F33" s="55">
        <v>20148</v>
      </c>
      <c r="G33" s="29">
        <f t="shared" si="0"/>
        <v>98.6</v>
      </c>
      <c r="H33" s="14">
        <v>429896</v>
      </c>
      <c r="I33" s="55">
        <v>423686</v>
      </c>
      <c r="J33" s="34">
        <f t="shared" si="1"/>
        <v>98.6</v>
      </c>
      <c r="K33" s="10" t="s">
        <v>25</v>
      </c>
      <c r="L33" s="14">
        <v>29476</v>
      </c>
      <c r="M33" s="11">
        <v>29104</v>
      </c>
      <c r="N33" s="29">
        <f t="shared" si="2"/>
        <v>98.7</v>
      </c>
      <c r="O33" s="14">
        <v>36009</v>
      </c>
      <c r="P33" s="11">
        <v>35989</v>
      </c>
      <c r="Q33" s="29">
        <f t="shared" si="3"/>
        <v>99.9</v>
      </c>
      <c r="R33" s="14">
        <v>381265</v>
      </c>
      <c r="S33" s="11">
        <v>376367</v>
      </c>
      <c r="T33" s="29">
        <f t="shared" si="4"/>
        <v>98.7</v>
      </c>
      <c r="U33" s="10" t="s">
        <v>25</v>
      </c>
      <c r="V33" s="14">
        <v>56253</v>
      </c>
      <c r="W33" s="11">
        <v>55470</v>
      </c>
      <c r="X33" s="29">
        <f t="shared" si="5"/>
        <v>98.6</v>
      </c>
      <c r="Y33" s="14">
        <v>182274</v>
      </c>
      <c r="Z33" s="11">
        <v>179739</v>
      </c>
      <c r="AA33" s="29">
        <f t="shared" si="6"/>
        <v>98.6</v>
      </c>
      <c r="AB33" s="14">
        <v>113601</v>
      </c>
      <c r="AC33" s="11">
        <v>112021</v>
      </c>
      <c r="AD33" s="29">
        <f t="shared" si="7"/>
        <v>98.6</v>
      </c>
      <c r="AE33" s="10" t="s">
        <v>25</v>
      </c>
      <c r="AF33" s="14">
        <v>29137</v>
      </c>
      <c r="AG33" s="30">
        <v>29137</v>
      </c>
      <c r="AH33" s="29">
        <f t="shared" si="8"/>
        <v>100</v>
      </c>
      <c r="AI33" s="14">
        <v>36140</v>
      </c>
      <c r="AJ33" s="11">
        <v>35596</v>
      </c>
      <c r="AK33" s="29">
        <f t="shared" si="9"/>
        <v>98.5</v>
      </c>
      <c r="AL33" s="14">
        <v>349</v>
      </c>
      <c r="AM33" s="11">
        <v>349</v>
      </c>
      <c r="AN33" s="29">
        <f t="shared" si="21"/>
        <v>100</v>
      </c>
      <c r="AO33" s="10" t="s">
        <v>25</v>
      </c>
      <c r="AP33" s="14">
        <v>137614</v>
      </c>
      <c r="AQ33" s="11">
        <v>137614</v>
      </c>
      <c r="AR33" s="29">
        <f t="shared" si="11"/>
        <v>100</v>
      </c>
      <c r="AS33" s="14">
        <v>277</v>
      </c>
      <c r="AT33" s="11">
        <v>277</v>
      </c>
      <c r="AU33" s="29">
        <f t="shared" si="12"/>
        <v>100</v>
      </c>
      <c r="AV33" s="14">
        <v>0</v>
      </c>
      <c r="AW33" s="11">
        <v>0</v>
      </c>
      <c r="AX33" s="29">
        <f t="shared" si="13"/>
        <v>0</v>
      </c>
      <c r="AY33" s="10" t="s">
        <v>25</v>
      </c>
      <c r="AZ33" s="14">
        <v>0</v>
      </c>
      <c r="BA33" s="11">
        <v>0</v>
      </c>
      <c r="BB33" s="29">
        <f t="shared" si="14"/>
        <v>0</v>
      </c>
      <c r="BC33" s="14">
        <v>0</v>
      </c>
      <c r="BD33" s="11">
        <v>0</v>
      </c>
      <c r="BE33" s="29">
        <f t="shared" si="15"/>
        <v>0</v>
      </c>
      <c r="BF33" s="14">
        <f t="shared" si="23"/>
        <v>1071470</v>
      </c>
      <c r="BG33" s="11">
        <f t="shared" si="22"/>
        <v>1059130</v>
      </c>
      <c r="BH33" s="29">
        <f t="shared" si="17"/>
        <v>98.8</v>
      </c>
      <c r="BI33" s="10" t="s">
        <v>25</v>
      </c>
      <c r="BJ33" s="14">
        <v>293202</v>
      </c>
      <c r="BK33" s="11">
        <v>261743</v>
      </c>
      <c r="BL33" s="29">
        <f t="shared" si="18"/>
        <v>89.3</v>
      </c>
    </row>
    <row r="34" spans="1:65" s="28" customFormat="1" ht="17.100000000000001" customHeight="1" x14ac:dyDescent="0.15">
      <c r="A34" s="10" t="s">
        <v>26</v>
      </c>
      <c r="B34" s="14">
        <v>664940</v>
      </c>
      <c r="C34" s="11">
        <v>603306</v>
      </c>
      <c r="D34" s="29">
        <f t="shared" si="19"/>
        <v>90.7</v>
      </c>
      <c r="E34" s="52">
        <v>26782</v>
      </c>
      <c r="F34" s="55">
        <v>23924</v>
      </c>
      <c r="G34" s="29">
        <f t="shared" si="0"/>
        <v>89.3</v>
      </c>
      <c r="H34" s="14">
        <v>549452</v>
      </c>
      <c r="I34" s="55">
        <v>490976</v>
      </c>
      <c r="J34" s="34">
        <f t="shared" si="1"/>
        <v>89.4</v>
      </c>
      <c r="K34" s="10" t="s">
        <v>26</v>
      </c>
      <c r="L34" s="14">
        <v>31439</v>
      </c>
      <c r="M34" s="11">
        <v>31139</v>
      </c>
      <c r="N34" s="29">
        <f t="shared" si="2"/>
        <v>99</v>
      </c>
      <c r="O34" s="14">
        <v>57267</v>
      </c>
      <c r="P34" s="11">
        <v>57267</v>
      </c>
      <c r="Q34" s="29">
        <f t="shared" si="3"/>
        <v>100</v>
      </c>
      <c r="R34" s="14">
        <v>546527</v>
      </c>
      <c r="S34" s="11">
        <v>506214</v>
      </c>
      <c r="T34" s="29">
        <f t="shared" si="4"/>
        <v>92.6</v>
      </c>
      <c r="U34" s="10" t="s">
        <v>26</v>
      </c>
      <c r="V34" s="14">
        <v>135339</v>
      </c>
      <c r="W34" s="11">
        <v>124504</v>
      </c>
      <c r="X34" s="29">
        <f t="shared" si="5"/>
        <v>92</v>
      </c>
      <c r="Y34" s="14">
        <v>245708</v>
      </c>
      <c r="Z34" s="11">
        <v>226038</v>
      </c>
      <c r="AA34" s="29">
        <f t="shared" si="6"/>
        <v>92</v>
      </c>
      <c r="AB34" s="14">
        <v>122511</v>
      </c>
      <c r="AC34" s="11">
        <v>112703</v>
      </c>
      <c r="AD34" s="29">
        <f t="shared" si="7"/>
        <v>92</v>
      </c>
      <c r="AE34" s="10" t="s">
        <v>26</v>
      </c>
      <c r="AF34" s="14">
        <v>42969</v>
      </c>
      <c r="AG34" s="30">
        <v>42969</v>
      </c>
      <c r="AH34" s="29">
        <f t="shared" si="8"/>
        <v>100</v>
      </c>
      <c r="AI34" s="14">
        <v>51391</v>
      </c>
      <c r="AJ34" s="11">
        <v>48656</v>
      </c>
      <c r="AK34" s="29">
        <f t="shared" si="9"/>
        <v>94.7</v>
      </c>
      <c r="AL34" s="14">
        <v>725</v>
      </c>
      <c r="AM34" s="11">
        <v>725</v>
      </c>
      <c r="AN34" s="29">
        <f t="shared" si="21"/>
        <v>100</v>
      </c>
      <c r="AO34" s="10" t="s">
        <v>26</v>
      </c>
      <c r="AP34" s="14">
        <v>119899</v>
      </c>
      <c r="AQ34" s="11">
        <v>119899</v>
      </c>
      <c r="AR34" s="29">
        <f t="shared" si="11"/>
        <v>100</v>
      </c>
      <c r="AS34" s="14">
        <v>0</v>
      </c>
      <c r="AT34" s="11">
        <v>0</v>
      </c>
      <c r="AU34" s="29">
        <f t="shared" si="12"/>
        <v>0</v>
      </c>
      <c r="AV34" s="14">
        <v>0</v>
      </c>
      <c r="AW34" s="11">
        <v>0</v>
      </c>
      <c r="AX34" s="29">
        <f t="shared" si="13"/>
        <v>0</v>
      </c>
      <c r="AY34" s="10" t="s">
        <v>26</v>
      </c>
      <c r="AZ34" s="14">
        <v>0</v>
      </c>
      <c r="BA34" s="11">
        <v>0</v>
      </c>
      <c r="BB34" s="29">
        <f t="shared" si="14"/>
        <v>0</v>
      </c>
      <c r="BC34" s="14">
        <v>0</v>
      </c>
      <c r="BD34" s="11">
        <v>0</v>
      </c>
      <c r="BE34" s="29">
        <f t="shared" si="15"/>
        <v>0</v>
      </c>
      <c r="BF34" s="14">
        <f t="shared" si="23"/>
        <v>1383482</v>
      </c>
      <c r="BG34" s="11">
        <f t="shared" si="22"/>
        <v>1278800</v>
      </c>
      <c r="BH34" s="29">
        <f t="shared" si="17"/>
        <v>92.4</v>
      </c>
      <c r="BI34" s="10" t="s">
        <v>26</v>
      </c>
      <c r="BJ34" s="14">
        <v>558662</v>
      </c>
      <c r="BK34" s="11">
        <v>401512</v>
      </c>
      <c r="BL34" s="29">
        <f t="shared" si="18"/>
        <v>71.900000000000006</v>
      </c>
    </row>
    <row r="35" spans="1:65" s="28" customFormat="1" ht="17.100000000000001" customHeight="1" x14ac:dyDescent="0.15">
      <c r="A35" s="10" t="s">
        <v>27</v>
      </c>
      <c r="B35" s="14">
        <v>311365</v>
      </c>
      <c r="C35" s="11">
        <v>308148</v>
      </c>
      <c r="D35" s="29">
        <f t="shared" si="19"/>
        <v>99</v>
      </c>
      <c r="E35" s="52">
        <v>13132</v>
      </c>
      <c r="F35" s="55">
        <v>12972</v>
      </c>
      <c r="G35" s="29">
        <f t="shared" si="0"/>
        <v>98.8</v>
      </c>
      <c r="H35" s="14">
        <v>253014</v>
      </c>
      <c r="I35" s="55">
        <v>249957</v>
      </c>
      <c r="J35" s="34">
        <f t="shared" si="1"/>
        <v>98.8</v>
      </c>
      <c r="K35" s="10" t="s">
        <v>27</v>
      </c>
      <c r="L35" s="14">
        <v>27161</v>
      </c>
      <c r="M35" s="11">
        <v>27161</v>
      </c>
      <c r="N35" s="29">
        <f t="shared" si="2"/>
        <v>100</v>
      </c>
      <c r="O35" s="14">
        <v>18058</v>
      </c>
      <c r="P35" s="11">
        <v>18058</v>
      </c>
      <c r="Q35" s="29">
        <f t="shared" si="3"/>
        <v>100</v>
      </c>
      <c r="R35" s="14">
        <v>336830</v>
      </c>
      <c r="S35" s="11">
        <v>325890</v>
      </c>
      <c r="T35" s="29">
        <f t="shared" si="4"/>
        <v>96.8</v>
      </c>
      <c r="U35" s="10" t="s">
        <v>27</v>
      </c>
      <c r="V35" s="14">
        <v>77562</v>
      </c>
      <c r="W35" s="11">
        <v>74991</v>
      </c>
      <c r="X35" s="29">
        <f t="shared" si="5"/>
        <v>96.7</v>
      </c>
      <c r="Y35" s="14">
        <v>138127</v>
      </c>
      <c r="Z35" s="11">
        <v>133548</v>
      </c>
      <c r="AA35" s="29">
        <f t="shared" si="6"/>
        <v>96.7</v>
      </c>
      <c r="AB35" s="14">
        <v>114363</v>
      </c>
      <c r="AC35" s="11">
        <v>110573</v>
      </c>
      <c r="AD35" s="29">
        <f t="shared" si="7"/>
        <v>96.7</v>
      </c>
      <c r="AE35" s="10" t="s">
        <v>27</v>
      </c>
      <c r="AF35" s="14">
        <v>6778</v>
      </c>
      <c r="AG35" s="30">
        <v>6778</v>
      </c>
      <c r="AH35" s="29">
        <f t="shared" si="8"/>
        <v>100</v>
      </c>
      <c r="AI35" s="14">
        <v>33878</v>
      </c>
      <c r="AJ35" s="11">
        <v>33111</v>
      </c>
      <c r="AK35" s="29">
        <f t="shared" si="9"/>
        <v>97.7</v>
      </c>
      <c r="AL35" s="14">
        <v>371</v>
      </c>
      <c r="AM35" s="11">
        <v>371</v>
      </c>
      <c r="AN35" s="29">
        <f t="shared" si="21"/>
        <v>100</v>
      </c>
      <c r="AO35" s="10" t="s">
        <v>27</v>
      </c>
      <c r="AP35" s="14">
        <v>61516</v>
      </c>
      <c r="AQ35" s="11">
        <v>61516</v>
      </c>
      <c r="AR35" s="29">
        <f t="shared" si="11"/>
        <v>100</v>
      </c>
      <c r="AS35" s="14">
        <v>0</v>
      </c>
      <c r="AT35" s="11">
        <v>0</v>
      </c>
      <c r="AU35" s="29">
        <f t="shared" si="12"/>
        <v>0</v>
      </c>
      <c r="AV35" s="14">
        <v>0</v>
      </c>
      <c r="AW35" s="11">
        <v>0</v>
      </c>
      <c r="AX35" s="29">
        <f t="shared" si="13"/>
        <v>0</v>
      </c>
      <c r="AY35" s="10" t="s">
        <v>27</v>
      </c>
      <c r="AZ35" s="14">
        <v>0</v>
      </c>
      <c r="BA35" s="11">
        <v>0</v>
      </c>
      <c r="BB35" s="29">
        <f t="shared" si="14"/>
        <v>0</v>
      </c>
      <c r="BC35" s="14">
        <v>0</v>
      </c>
      <c r="BD35" s="11">
        <v>0</v>
      </c>
      <c r="BE35" s="29">
        <f t="shared" si="15"/>
        <v>0</v>
      </c>
      <c r="BF35" s="14">
        <f t="shared" si="23"/>
        <v>743960</v>
      </c>
      <c r="BG35" s="11">
        <f t="shared" si="22"/>
        <v>729036</v>
      </c>
      <c r="BH35" s="29">
        <f t="shared" si="17"/>
        <v>98</v>
      </c>
      <c r="BI35" s="10" t="s">
        <v>27</v>
      </c>
      <c r="BJ35" s="14">
        <v>201768</v>
      </c>
      <c r="BK35" s="11">
        <v>188973</v>
      </c>
      <c r="BL35" s="29">
        <f t="shared" si="18"/>
        <v>93.7</v>
      </c>
    </row>
    <row r="36" spans="1:65" s="28" customFormat="1" ht="17.100000000000001" customHeight="1" x14ac:dyDescent="0.2">
      <c r="A36" s="10" t="s">
        <v>30</v>
      </c>
      <c r="B36" s="14">
        <v>131008</v>
      </c>
      <c r="C36" s="11">
        <v>126856</v>
      </c>
      <c r="D36" s="29">
        <f t="shared" si="19"/>
        <v>96.8</v>
      </c>
      <c r="E36" s="52">
        <v>5522</v>
      </c>
      <c r="F36" s="11">
        <v>5335</v>
      </c>
      <c r="G36" s="29">
        <f t="shared" si="0"/>
        <v>96.6</v>
      </c>
      <c r="H36" s="14">
        <v>106283</v>
      </c>
      <c r="I36" s="55">
        <v>102579</v>
      </c>
      <c r="J36" s="29">
        <f t="shared" si="1"/>
        <v>96.5</v>
      </c>
      <c r="K36" s="10" t="s">
        <v>30</v>
      </c>
      <c r="L36" s="14">
        <v>9951</v>
      </c>
      <c r="M36" s="11">
        <v>9706</v>
      </c>
      <c r="N36" s="29">
        <f t="shared" si="2"/>
        <v>97.5</v>
      </c>
      <c r="O36" s="14">
        <v>9252</v>
      </c>
      <c r="P36" s="11">
        <v>9236</v>
      </c>
      <c r="Q36" s="29">
        <f t="shared" si="3"/>
        <v>99.8</v>
      </c>
      <c r="R36" s="14">
        <v>128043</v>
      </c>
      <c r="S36" s="11">
        <v>123493</v>
      </c>
      <c r="T36" s="29">
        <f t="shared" si="4"/>
        <v>96.4</v>
      </c>
      <c r="U36" s="10" t="s">
        <v>30</v>
      </c>
      <c r="V36" s="14">
        <v>18161</v>
      </c>
      <c r="W36" s="11">
        <v>17489</v>
      </c>
      <c r="X36" s="29">
        <f t="shared" si="5"/>
        <v>96.3</v>
      </c>
      <c r="Y36" s="14">
        <v>56777</v>
      </c>
      <c r="Z36" s="11">
        <v>54830</v>
      </c>
      <c r="AA36" s="29">
        <f t="shared" si="6"/>
        <v>96.6</v>
      </c>
      <c r="AB36" s="14">
        <v>52755</v>
      </c>
      <c r="AC36" s="11">
        <v>50824</v>
      </c>
      <c r="AD36" s="29">
        <f t="shared" si="7"/>
        <v>96.3</v>
      </c>
      <c r="AE36" s="10" t="s">
        <v>30</v>
      </c>
      <c r="AF36" s="14">
        <v>350</v>
      </c>
      <c r="AG36" s="11">
        <v>350</v>
      </c>
      <c r="AH36" s="29">
        <f t="shared" si="8"/>
        <v>100</v>
      </c>
      <c r="AI36" s="14">
        <v>13394</v>
      </c>
      <c r="AJ36" s="11">
        <v>12825</v>
      </c>
      <c r="AK36" s="29">
        <f t="shared" si="9"/>
        <v>95.8</v>
      </c>
      <c r="AL36" s="14">
        <v>319</v>
      </c>
      <c r="AM36" s="11">
        <v>319</v>
      </c>
      <c r="AN36" s="29">
        <f t="shared" si="21"/>
        <v>100</v>
      </c>
      <c r="AO36" s="10" t="s">
        <v>30</v>
      </c>
      <c r="AP36" s="14">
        <v>13529</v>
      </c>
      <c r="AQ36" s="11">
        <v>13529</v>
      </c>
      <c r="AR36" s="29">
        <f t="shared" si="11"/>
        <v>100</v>
      </c>
      <c r="AS36" s="14">
        <v>0</v>
      </c>
      <c r="AT36" s="11">
        <v>0</v>
      </c>
      <c r="AU36" s="29">
        <f t="shared" si="12"/>
        <v>0</v>
      </c>
      <c r="AV36" s="14">
        <v>0</v>
      </c>
      <c r="AW36" s="11">
        <v>0</v>
      </c>
      <c r="AX36" s="29">
        <f t="shared" si="13"/>
        <v>0</v>
      </c>
      <c r="AY36" s="10" t="s">
        <v>30</v>
      </c>
      <c r="AZ36" s="14">
        <v>0</v>
      </c>
      <c r="BA36" s="11">
        <v>0</v>
      </c>
      <c r="BB36" s="29">
        <f t="shared" si="14"/>
        <v>0</v>
      </c>
      <c r="BC36" s="14">
        <v>0</v>
      </c>
      <c r="BD36" s="11">
        <v>0</v>
      </c>
      <c r="BE36" s="29">
        <f t="shared" si="15"/>
        <v>0</v>
      </c>
      <c r="BF36" s="14">
        <f t="shared" si="23"/>
        <v>286293</v>
      </c>
      <c r="BG36" s="11">
        <f t="shared" si="22"/>
        <v>277022</v>
      </c>
      <c r="BH36" s="29">
        <f t="shared" si="17"/>
        <v>96.8</v>
      </c>
      <c r="BI36" s="10" t="s">
        <v>30</v>
      </c>
      <c r="BJ36" s="14">
        <v>90380</v>
      </c>
      <c r="BK36" s="11">
        <v>81474</v>
      </c>
      <c r="BL36" s="29">
        <f t="shared" si="18"/>
        <v>90.1</v>
      </c>
    </row>
    <row r="37" spans="1:65" s="28" customFormat="1" ht="17.100000000000001" customHeight="1" x14ac:dyDescent="0.2">
      <c r="A37" s="10" t="s">
        <v>31</v>
      </c>
      <c r="B37" s="14">
        <v>117706</v>
      </c>
      <c r="C37" s="11">
        <v>111374</v>
      </c>
      <c r="D37" s="29">
        <f t="shared" si="19"/>
        <v>94.6</v>
      </c>
      <c r="E37" s="52">
        <v>4588</v>
      </c>
      <c r="F37" s="11">
        <v>4442</v>
      </c>
      <c r="G37" s="29">
        <f t="shared" si="0"/>
        <v>96.8</v>
      </c>
      <c r="H37" s="14">
        <v>94097</v>
      </c>
      <c r="I37" s="55">
        <v>87911</v>
      </c>
      <c r="J37" s="29">
        <f t="shared" si="1"/>
        <v>93.4</v>
      </c>
      <c r="K37" s="10" t="s">
        <v>31</v>
      </c>
      <c r="L37" s="14">
        <v>6413</v>
      </c>
      <c r="M37" s="11">
        <v>6413</v>
      </c>
      <c r="N37" s="29">
        <f t="shared" si="2"/>
        <v>100</v>
      </c>
      <c r="O37" s="14">
        <v>12608</v>
      </c>
      <c r="P37" s="11">
        <v>12608</v>
      </c>
      <c r="Q37" s="29">
        <f t="shared" si="3"/>
        <v>100</v>
      </c>
      <c r="R37" s="14">
        <v>106792</v>
      </c>
      <c r="S37" s="11">
        <v>99070</v>
      </c>
      <c r="T37" s="29">
        <f t="shared" si="4"/>
        <v>92.8</v>
      </c>
      <c r="U37" s="10" t="s">
        <v>31</v>
      </c>
      <c r="V37" s="14">
        <v>21433</v>
      </c>
      <c r="W37" s="11">
        <v>18832</v>
      </c>
      <c r="X37" s="29">
        <f t="shared" si="5"/>
        <v>87.9</v>
      </c>
      <c r="Y37" s="14">
        <v>49342</v>
      </c>
      <c r="Z37" s="11">
        <v>44565</v>
      </c>
      <c r="AA37" s="29">
        <f t="shared" si="6"/>
        <v>90.3</v>
      </c>
      <c r="AB37" s="14">
        <v>35750</v>
      </c>
      <c r="AC37" s="11">
        <v>35406</v>
      </c>
      <c r="AD37" s="29">
        <f t="shared" si="7"/>
        <v>99</v>
      </c>
      <c r="AE37" s="10" t="s">
        <v>31</v>
      </c>
      <c r="AF37" s="14">
        <v>267</v>
      </c>
      <c r="AG37" s="11">
        <v>267</v>
      </c>
      <c r="AH37" s="29">
        <f t="shared" si="8"/>
        <v>100</v>
      </c>
      <c r="AI37" s="14">
        <v>8868</v>
      </c>
      <c r="AJ37" s="11">
        <v>8749</v>
      </c>
      <c r="AK37" s="29">
        <f t="shared" ref="AK37:AK44" si="24">IF(ISERROR(ROUND(AJ37/AI37*100,1)),0,ROUND(AJ37/AI37*100,1))</f>
        <v>98.7</v>
      </c>
      <c r="AL37" s="14">
        <v>269</v>
      </c>
      <c r="AM37" s="11">
        <v>269</v>
      </c>
      <c r="AN37" s="29">
        <f t="shared" si="21"/>
        <v>100</v>
      </c>
      <c r="AO37" s="10" t="s">
        <v>31</v>
      </c>
      <c r="AP37" s="14">
        <v>10075</v>
      </c>
      <c r="AQ37" s="11">
        <v>10075</v>
      </c>
      <c r="AR37" s="29">
        <f t="shared" si="11"/>
        <v>100</v>
      </c>
      <c r="AS37" s="14">
        <v>0</v>
      </c>
      <c r="AT37" s="11">
        <v>0</v>
      </c>
      <c r="AU37" s="29">
        <f t="shared" si="12"/>
        <v>0</v>
      </c>
      <c r="AV37" s="14">
        <v>0</v>
      </c>
      <c r="AW37" s="11">
        <v>0</v>
      </c>
      <c r="AX37" s="29">
        <f t="shared" si="13"/>
        <v>0</v>
      </c>
      <c r="AY37" s="10" t="s">
        <v>31</v>
      </c>
      <c r="AZ37" s="14">
        <v>0</v>
      </c>
      <c r="BA37" s="11">
        <v>0</v>
      </c>
      <c r="BB37" s="29">
        <f t="shared" si="14"/>
        <v>0</v>
      </c>
      <c r="BC37" s="14">
        <v>0</v>
      </c>
      <c r="BD37" s="11">
        <v>0</v>
      </c>
      <c r="BE37" s="29">
        <f t="shared" si="15"/>
        <v>0</v>
      </c>
      <c r="BF37" s="14">
        <f t="shared" si="23"/>
        <v>243710</v>
      </c>
      <c r="BG37" s="11">
        <f t="shared" si="22"/>
        <v>229537</v>
      </c>
      <c r="BH37" s="29">
        <f t="shared" si="17"/>
        <v>94.2</v>
      </c>
      <c r="BI37" s="10" t="s">
        <v>31</v>
      </c>
      <c r="BJ37" s="14">
        <v>108105</v>
      </c>
      <c r="BK37" s="11">
        <v>86128</v>
      </c>
      <c r="BL37" s="29">
        <f t="shared" si="18"/>
        <v>79.7</v>
      </c>
    </row>
    <row r="38" spans="1:65" s="28" customFormat="1" ht="17.100000000000001" customHeight="1" x14ac:dyDescent="0.15">
      <c r="A38" s="10" t="s">
        <v>28</v>
      </c>
      <c r="B38" s="14">
        <v>340708</v>
      </c>
      <c r="C38" s="11">
        <v>318028</v>
      </c>
      <c r="D38" s="29">
        <f t="shared" si="19"/>
        <v>93.3</v>
      </c>
      <c r="E38" s="52">
        <v>15840</v>
      </c>
      <c r="F38" s="55">
        <v>14591</v>
      </c>
      <c r="G38" s="29">
        <f t="shared" si="0"/>
        <v>92.1</v>
      </c>
      <c r="H38" s="14">
        <v>271579</v>
      </c>
      <c r="I38" s="55">
        <v>250167</v>
      </c>
      <c r="J38" s="34">
        <f t="shared" si="1"/>
        <v>92.1</v>
      </c>
      <c r="K38" s="10" t="s">
        <v>28</v>
      </c>
      <c r="L38" s="14">
        <v>20299</v>
      </c>
      <c r="M38" s="11">
        <v>20292</v>
      </c>
      <c r="N38" s="29">
        <f t="shared" si="2"/>
        <v>100</v>
      </c>
      <c r="O38" s="14">
        <v>32990</v>
      </c>
      <c r="P38" s="11">
        <v>32978</v>
      </c>
      <c r="Q38" s="29">
        <f t="shared" si="3"/>
        <v>100</v>
      </c>
      <c r="R38" s="14">
        <v>492616</v>
      </c>
      <c r="S38" s="11">
        <v>420499</v>
      </c>
      <c r="T38" s="29">
        <f t="shared" si="4"/>
        <v>85.4</v>
      </c>
      <c r="U38" s="10" t="s">
        <v>28</v>
      </c>
      <c r="V38" s="14">
        <v>132983</v>
      </c>
      <c r="W38" s="11">
        <v>113453</v>
      </c>
      <c r="X38" s="29">
        <f t="shared" si="5"/>
        <v>85.3</v>
      </c>
      <c r="Y38" s="14">
        <v>215440</v>
      </c>
      <c r="Z38" s="11">
        <v>183799</v>
      </c>
      <c r="AA38" s="29">
        <f t="shared" si="6"/>
        <v>85.3</v>
      </c>
      <c r="AB38" s="14">
        <v>142619</v>
      </c>
      <c r="AC38" s="11">
        <v>121673</v>
      </c>
      <c r="AD38" s="29">
        <f t="shared" si="7"/>
        <v>85.3</v>
      </c>
      <c r="AE38" s="10" t="s">
        <v>28</v>
      </c>
      <c r="AF38" s="14">
        <v>1574</v>
      </c>
      <c r="AG38" s="30">
        <v>1574</v>
      </c>
      <c r="AH38" s="29">
        <f t="shared" si="8"/>
        <v>100</v>
      </c>
      <c r="AI38" s="14">
        <v>35745</v>
      </c>
      <c r="AJ38" s="11">
        <v>34344</v>
      </c>
      <c r="AK38" s="29">
        <f t="shared" si="24"/>
        <v>96.1</v>
      </c>
      <c r="AL38" s="14">
        <v>573</v>
      </c>
      <c r="AM38" s="11">
        <v>573</v>
      </c>
      <c r="AN38" s="29">
        <f t="shared" si="21"/>
        <v>100</v>
      </c>
      <c r="AO38" s="10" t="s">
        <v>28</v>
      </c>
      <c r="AP38" s="14">
        <v>65722</v>
      </c>
      <c r="AQ38" s="11">
        <v>65722</v>
      </c>
      <c r="AR38" s="29">
        <f t="shared" si="11"/>
        <v>100</v>
      </c>
      <c r="AS38" s="14">
        <v>0</v>
      </c>
      <c r="AT38" s="11">
        <v>0</v>
      </c>
      <c r="AU38" s="29">
        <f t="shared" si="12"/>
        <v>0</v>
      </c>
      <c r="AV38" s="14">
        <v>0</v>
      </c>
      <c r="AW38" s="11">
        <v>0</v>
      </c>
      <c r="AX38" s="29">
        <f t="shared" si="13"/>
        <v>0</v>
      </c>
      <c r="AY38" s="10" t="s">
        <v>28</v>
      </c>
      <c r="AZ38" s="14">
        <v>0</v>
      </c>
      <c r="BA38" s="11">
        <v>0</v>
      </c>
      <c r="BB38" s="29">
        <f t="shared" si="14"/>
        <v>0</v>
      </c>
      <c r="BC38" s="14">
        <v>0</v>
      </c>
      <c r="BD38" s="11">
        <v>0</v>
      </c>
      <c r="BE38" s="29">
        <f t="shared" si="15"/>
        <v>0</v>
      </c>
      <c r="BF38" s="14">
        <f t="shared" si="23"/>
        <v>935364</v>
      </c>
      <c r="BG38" s="11">
        <f t="shared" si="22"/>
        <v>839166</v>
      </c>
      <c r="BH38" s="29">
        <f t="shared" si="17"/>
        <v>89.7</v>
      </c>
      <c r="BI38" s="10" t="s">
        <v>28</v>
      </c>
      <c r="BJ38" s="14">
        <v>281767</v>
      </c>
      <c r="BK38" s="11">
        <v>208190</v>
      </c>
      <c r="BL38" s="29">
        <f t="shared" si="18"/>
        <v>73.900000000000006</v>
      </c>
    </row>
    <row r="39" spans="1:65" s="28" customFormat="1" ht="17.100000000000001" customHeight="1" x14ac:dyDescent="0.2">
      <c r="A39" s="10" t="s">
        <v>32</v>
      </c>
      <c r="B39" s="14">
        <v>202888</v>
      </c>
      <c r="C39" s="11">
        <v>190017</v>
      </c>
      <c r="D39" s="29">
        <f t="shared" si="19"/>
        <v>93.7</v>
      </c>
      <c r="E39" s="52">
        <v>7133</v>
      </c>
      <c r="F39" s="11">
        <v>6852</v>
      </c>
      <c r="G39" s="29">
        <f t="shared" si="0"/>
        <v>96.1</v>
      </c>
      <c r="H39" s="14">
        <v>157662</v>
      </c>
      <c r="I39" s="55">
        <v>145072</v>
      </c>
      <c r="J39" s="29">
        <f t="shared" si="1"/>
        <v>92</v>
      </c>
      <c r="K39" s="10" t="s">
        <v>32</v>
      </c>
      <c r="L39" s="14">
        <v>9428</v>
      </c>
      <c r="M39" s="11">
        <v>9428</v>
      </c>
      <c r="N39" s="29">
        <f t="shared" si="2"/>
        <v>100</v>
      </c>
      <c r="O39" s="14">
        <v>28665</v>
      </c>
      <c r="P39" s="11">
        <v>28665</v>
      </c>
      <c r="Q39" s="29">
        <f t="shared" si="3"/>
        <v>100</v>
      </c>
      <c r="R39" s="14">
        <v>146363</v>
      </c>
      <c r="S39" s="11">
        <v>141091</v>
      </c>
      <c r="T39" s="29">
        <f t="shared" si="4"/>
        <v>96.4</v>
      </c>
      <c r="U39" s="10" t="s">
        <v>32</v>
      </c>
      <c r="V39" s="14">
        <v>34154</v>
      </c>
      <c r="W39" s="11">
        <v>32913</v>
      </c>
      <c r="X39" s="29">
        <f t="shared" si="5"/>
        <v>96.4</v>
      </c>
      <c r="Y39" s="14">
        <v>73229</v>
      </c>
      <c r="Z39" s="11">
        <v>70566</v>
      </c>
      <c r="AA39" s="29">
        <f t="shared" si="6"/>
        <v>96.4</v>
      </c>
      <c r="AB39" s="14">
        <v>37612</v>
      </c>
      <c r="AC39" s="11">
        <v>36244</v>
      </c>
      <c r="AD39" s="29">
        <f t="shared" si="7"/>
        <v>96.4</v>
      </c>
      <c r="AE39" s="10" t="s">
        <v>32</v>
      </c>
      <c r="AF39" s="14">
        <v>1368</v>
      </c>
      <c r="AG39" s="11">
        <v>1368</v>
      </c>
      <c r="AH39" s="29">
        <f t="shared" si="8"/>
        <v>100</v>
      </c>
      <c r="AI39" s="14">
        <v>14779</v>
      </c>
      <c r="AJ39" s="11">
        <v>14698</v>
      </c>
      <c r="AK39" s="29">
        <f t="shared" si="24"/>
        <v>99.5</v>
      </c>
      <c r="AL39" s="14">
        <v>188</v>
      </c>
      <c r="AM39" s="11">
        <v>188</v>
      </c>
      <c r="AN39" s="29">
        <f t="shared" si="21"/>
        <v>100</v>
      </c>
      <c r="AO39" s="10" t="s">
        <v>32</v>
      </c>
      <c r="AP39" s="14">
        <v>29865</v>
      </c>
      <c r="AQ39" s="11">
        <v>29865</v>
      </c>
      <c r="AR39" s="29">
        <f t="shared" si="11"/>
        <v>100</v>
      </c>
      <c r="AS39" s="14">
        <v>0</v>
      </c>
      <c r="AT39" s="11">
        <v>0</v>
      </c>
      <c r="AU39" s="29">
        <f t="shared" si="12"/>
        <v>0</v>
      </c>
      <c r="AV39" s="14">
        <v>0</v>
      </c>
      <c r="AW39" s="11">
        <v>0</v>
      </c>
      <c r="AX39" s="29">
        <f t="shared" si="13"/>
        <v>0</v>
      </c>
      <c r="AY39" s="10" t="s">
        <v>32</v>
      </c>
      <c r="AZ39" s="14">
        <v>0</v>
      </c>
      <c r="BA39" s="11">
        <v>0</v>
      </c>
      <c r="BB39" s="29">
        <f t="shared" si="14"/>
        <v>0</v>
      </c>
      <c r="BC39" s="14">
        <v>0</v>
      </c>
      <c r="BD39" s="11">
        <v>0</v>
      </c>
      <c r="BE39" s="29">
        <f t="shared" si="15"/>
        <v>0</v>
      </c>
      <c r="BF39" s="14">
        <f t="shared" si="23"/>
        <v>394083</v>
      </c>
      <c r="BG39" s="11">
        <f t="shared" si="22"/>
        <v>375859</v>
      </c>
      <c r="BH39" s="29">
        <f t="shared" si="17"/>
        <v>95.4</v>
      </c>
      <c r="BI39" s="10" t="s">
        <v>32</v>
      </c>
      <c r="BJ39" s="14">
        <v>118857</v>
      </c>
      <c r="BK39" s="11">
        <v>100109</v>
      </c>
      <c r="BL39" s="29">
        <f t="shared" si="18"/>
        <v>84.2</v>
      </c>
    </row>
    <row r="40" spans="1:65" s="28" customFormat="1" ht="17.100000000000001" customHeight="1" x14ac:dyDescent="0.2">
      <c r="A40" s="16" t="s">
        <v>33</v>
      </c>
      <c r="B40" s="15">
        <v>179515</v>
      </c>
      <c r="C40" s="12">
        <v>175015</v>
      </c>
      <c r="D40" s="31">
        <f t="shared" si="19"/>
        <v>97.5</v>
      </c>
      <c r="E40" s="53">
        <v>8977</v>
      </c>
      <c r="F40" s="12">
        <v>8721</v>
      </c>
      <c r="G40" s="31">
        <f t="shared" si="0"/>
        <v>97.1</v>
      </c>
      <c r="H40" s="15">
        <v>147160</v>
      </c>
      <c r="I40" s="56">
        <v>142948</v>
      </c>
      <c r="J40" s="31">
        <f t="shared" si="1"/>
        <v>97.1</v>
      </c>
      <c r="K40" s="16" t="s">
        <v>33</v>
      </c>
      <c r="L40" s="15">
        <v>11077</v>
      </c>
      <c r="M40" s="12">
        <v>11045</v>
      </c>
      <c r="N40" s="31">
        <f t="shared" si="2"/>
        <v>99.7</v>
      </c>
      <c r="O40" s="15">
        <v>12301</v>
      </c>
      <c r="P40" s="12">
        <v>12301</v>
      </c>
      <c r="Q40" s="31">
        <f t="shared" si="3"/>
        <v>100</v>
      </c>
      <c r="R40" s="15">
        <v>246784</v>
      </c>
      <c r="S40" s="12">
        <v>236850</v>
      </c>
      <c r="T40" s="31">
        <f t="shared" si="4"/>
        <v>96</v>
      </c>
      <c r="U40" s="16" t="s">
        <v>33</v>
      </c>
      <c r="V40" s="15">
        <v>68911</v>
      </c>
      <c r="W40" s="12">
        <v>66120</v>
      </c>
      <c r="X40" s="31">
        <f t="shared" si="5"/>
        <v>95.9</v>
      </c>
      <c r="Y40" s="15">
        <v>125561</v>
      </c>
      <c r="Z40" s="12">
        <v>120475</v>
      </c>
      <c r="AA40" s="31">
        <f t="shared" si="6"/>
        <v>95.9</v>
      </c>
      <c r="AB40" s="15">
        <v>50764</v>
      </c>
      <c r="AC40" s="12">
        <v>48707</v>
      </c>
      <c r="AD40" s="31">
        <f t="shared" si="7"/>
        <v>95.9</v>
      </c>
      <c r="AE40" s="16" t="s">
        <v>33</v>
      </c>
      <c r="AF40" s="15">
        <v>1548</v>
      </c>
      <c r="AG40" s="12">
        <v>1548</v>
      </c>
      <c r="AH40" s="31">
        <f t="shared" si="8"/>
        <v>100</v>
      </c>
      <c r="AI40" s="15">
        <v>23733</v>
      </c>
      <c r="AJ40" s="12">
        <v>23327</v>
      </c>
      <c r="AK40" s="31">
        <f t="shared" si="24"/>
        <v>98.3</v>
      </c>
      <c r="AL40" s="15">
        <v>467</v>
      </c>
      <c r="AM40" s="12">
        <v>467</v>
      </c>
      <c r="AN40" s="31">
        <f t="shared" si="21"/>
        <v>100</v>
      </c>
      <c r="AO40" s="16" t="s">
        <v>33</v>
      </c>
      <c r="AP40" s="15">
        <v>31499</v>
      </c>
      <c r="AQ40" s="12">
        <v>31499</v>
      </c>
      <c r="AR40" s="31">
        <f t="shared" si="11"/>
        <v>100</v>
      </c>
      <c r="AS40" s="15">
        <v>0</v>
      </c>
      <c r="AT40" s="12">
        <v>0</v>
      </c>
      <c r="AU40" s="31">
        <f t="shared" si="12"/>
        <v>0</v>
      </c>
      <c r="AV40" s="15">
        <v>0</v>
      </c>
      <c r="AW40" s="12">
        <v>0</v>
      </c>
      <c r="AX40" s="31">
        <f t="shared" si="13"/>
        <v>0</v>
      </c>
      <c r="AY40" s="16" t="s">
        <v>33</v>
      </c>
      <c r="AZ40" s="15">
        <v>0</v>
      </c>
      <c r="BA40" s="12">
        <v>0</v>
      </c>
      <c r="BB40" s="31">
        <f t="shared" si="14"/>
        <v>0</v>
      </c>
      <c r="BC40" s="15">
        <v>0</v>
      </c>
      <c r="BD40" s="12">
        <v>0</v>
      </c>
      <c r="BE40" s="31">
        <f t="shared" si="15"/>
        <v>0</v>
      </c>
      <c r="BF40" s="15">
        <f t="shared" si="23"/>
        <v>481998</v>
      </c>
      <c r="BG40" s="12">
        <f t="shared" si="22"/>
        <v>467158</v>
      </c>
      <c r="BH40" s="31">
        <f t="shared" si="17"/>
        <v>96.9</v>
      </c>
      <c r="BI40" s="16" t="s">
        <v>33</v>
      </c>
      <c r="BJ40" s="15">
        <v>130586</v>
      </c>
      <c r="BK40" s="12">
        <v>119307</v>
      </c>
      <c r="BL40" s="31">
        <f t="shared" si="18"/>
        <v>91.4</v>
      </c>
    </row>
    <row r="41" spans="1:65" s="28" customFormat="1" ht="17.100000000000001" customHeight="1" x14ac:dyDescent="0.2">
      <c r="A41" s="16" t="s">
        <v>55</v>
      </c>
      <c r="B41" s="15">
        <v>633412</v>
      </c>
      <c r="C41" s="12">
        <v>585696</v>
      </c>
      <c r="D41" s="31">
        <f t="shared" si="19"/>
        <v>92.5</v>
      </c>
      <c r="E41" s="53">
        <v>27901</v>
      </c>
      <c r="F41" s="12">
        <v>25603</v>
      </c>
      <c r="G41" s="31">
        <f t="shared" si="0"/>
        <v>91.8</v>
      </c>
      <c r="H41" s="14">
        <v>536310</v>
      </c>
      <c r="I41" s="18">
        <v>492137</v>
      </c>
      <c r="J41" s="31">
        <f t="shared" si="1"/>
        <v>91.8</v>
      </c>
      <c r="K41" s="16" t="s">
        <v>55</v>
      </c>
      <c r="L41" s="15">
        <v>32421</v>
      </c>
      <c r="M41" s="12">
        <v>31838</v>
      </c>
      <c r="N41" s="31">
        <f t="shared" si="2"/>
        <v>98.2</v>
      </c>
      <c r="O41" s="15">
        <v>36780</v>
      </c>
      <c r="P41" s="12">
        <v>36118</v>
      </c>
      <c r="Q41" s="31">
        <f t="shared" si="3"/>
        <v>98.2</v>
      </c>
      <c r="R41" s="15">
        <v>749289</v>
      </c>
      <c r="S41" s="12">
        <v>708882</v>
      </c>
      <c r="T41" s="31">
        <f t="shared" si="4"/>
        <v>94.6</v>
      </c>
      <c r="U41" s="16" t="s">
        <v>55</v>
      </c>
      <c r="V41" s="15">
        <v>158009</v>
      </c>
      <c r="W41" s="12">
        <v>149479</v>
      </c>
      <c r="X41" s="31">
        <f t="shared" si="5"/>
        <v>94.6</v>
      </c>
      <c r="Y41" s="15">
        <v>321333</v>
      </c>
      <c r="Z41" s="12">
        <v>303986</v>
      </c>
      <c r="AA41" s="31">
        <f t="shared" si="6"/>
        <v>94.6</v>
      </c>
      <c r="AB41" s="15">
        <v>269161</v>
      </c>
      <c r="AC41" s="12">
        <v>254631</v>
      </c>
      <c r="AD41" s="31">
        <f t="shared" si="7"/>
        <v>94.6</v>
      </c>
      <c r="AE41" s="16" t="s">
        <v>55</v>
      </c>
      <c r="AF41" s="15">
        <v>786</v>
      </c>
      <c r="AG41" s="12">
        <v>786</v>
      </c>
      <c r="AH41" s="31">
        <f t="shared" si="8"/>
        <v>100</v>
      </c>
      <c r="AI41" s="15">
        <v>57739</v>
      </c>
      <c r="AJ41" s="12">
        <v>54612</v>
      </c>
      <c r="AK41" s="31">
        <f t="shared" si="24"/>
        <v>94.6</v>
      </c>
      <c r="AL41" s="15">
        <v>569</v>
      </c>
      <c r="AM41" s="12">
        <v>569</v>
      </c>
      <c r="AN41" s="31">
        <f t="shared" si="21"/>
        <v>100</v>
      </c>
      <c r="AO41" s="16" t="s">
        <v>55</v>
      </c>
      <c r="AP41" s="15">
        <v>75541</v>
      </c>
      <c r="AQ41" s="12">
        <v>75541</v>
      </c>
      <c r="AR41" s="31">
        <f t="shared" si="11"/>
        <v>100</v>
      </c>
      <c r="AS41" s="15">
        <v>0</v>
      </c>
      <c r="AT41" s="12">
        <v>0</v>
      </c>
      <c r="AU41" s="31">
        <f t="shared" si="12"/>
        <v>0</v>
      </c>
      <c r="AV41" s="15">
        <v>0</v>
      </c>
      <c r="AW41" s="12">
        <v>0</v>
      </c>
      <c r="AX41" s="31">
        <f t="shared" si="13"/>
        <v>0</v>
      </c>
      <c r="AY41" s="16" t="s">
        <v>55</v>
      </c>
      <c r="AZ41" s="15">
        <v>0</v>
      </c>
      <c r="BA41" s="12">
        <v>0</v>
      </c>
      <c r="BB41" s="31">
        <f t="shared" si="14"/>
        <v>0</v>
      </c>
      <c r="BC41" s="15">
        <v>0</v>
      </c>
      <c r="BD41" s="12">
        <v>0</v>
      </c>
      <c r="BE41" s="31">
        <f t="shared" si="15"/>
        <v>0</v>
      </c>
      <c r="BF41" s="15">
        <f t="shared" si="23"/>
        <v>1516550</v>
      </c>
      <c r="BG41" s="12">
        <f t="shared" si="22"/>
        <v>1425300</v>
      </c>
      <c r="BH41" s="31">
        <f t="shared" si="17"/>
        <v>94</v>
      </c>
      <c r="BI41" s="16" t="s">
        <v>55</v>
      </c>
      <c r="BJ41" s="15">
        <v>543803</v>
      </c>
      <c r="BK41" s="12">
        <v>424852</v>
      </c>
      <c r="BL41" s="31">
        <f t="shared" si="18"/>
        <v>78.099999999999994</v>
      </c>
    </row>
    <row r="42" spans="1:65" s="28" customFormat="1" ht="17.100000000000001" customHeight="1" x14ac:dyDescent="0.15">
      <c r="A42" s="6" t="s">
        <v>29</v>
      </c>
      <c r="B42" s="15">
        <v>449103</v>
      </c>
      <c r="C42" s="12">
        <v>419064</v>
      </c>
      <c r="D42" s="31">
        <f t="shared" si="19"/>
        <v>93.3</v>
      </c>
      <c r="E42" s="53">
        <v>17701</v>
      </c>
      <c r="F42" s="56">
        <v>16388</v>
      </c>
      <c r="G42" s="31">
        <f t="shared" si="0"/>
        <v>92.6</v>
      </c>
      <c r="H42" s="19">
        <v>379370</v>
      </c>
      <c r="I42" s="57">
        <v>351235</v>
      </c>
      <c r="J42" s="35">
        <f t="shared" si="1"/>
        <v>92.6</v>
      </c>
      <c r="K42" s="6" t="s">
        <v>29</v>
      </c>
      <c r="L42" s="15">
        <v>26070</v>
      </c>
      <c r="M42" s="12">
        <v>25442</v>
      </c>
      <c r="N42" s="31">
        <f t="shared" si="2"/>
        <v>97.6</v>
      </c>
      <c r="O42" s="15">
        <v>25962</v>
      </c>
      <c r="P42" s="12">
        <v>25999</v>
      </c>
      <c r="Q42" s="31">
        <f t="shared" si="3"/>
        <v>100.1</v>
      </c>
      <c r="R42" s="15">
        <v>1118854</v>
      </c>
      <c r="S42" s="12">
        <v>1043791</v>
      </c>
      <c r="T42" s="31">
        <f t="shared" si="4"/>
        <v>93.3</v>
      </c>
      <c r="U42" s="6" t="s">
        <v>29</v>
      </c>
      <c r="V42" s="15">
        <v>154706</v>
      </c>
      <c r="W42" s="12">
        <v>142922</v>
      </c>
      <c r="X42" s="31">
        <f t="shared" si="5"/>
        <v>92.4</v>
      </c>
      <c r="Y42" s="15">
        <v>261763</v>
      </c>
      <c r="Z42" s="12">
        <v>241824</v>
      </c>
      <c r="AA42" s="31">
        <f t="shared" si="6"/>
        <v>92.4</v>
      </c>
      <c r="AB42" s="15">
        <v>568985</v>
      </c>
      <c r="AC42" s="12">
        <v>525645</v>
      </c>
      <c r="AD42" s="31">
        <f t="shared" si="7"/>
        <v>92.4</v>
      </c>
      <c r="AE42" s="6" t="s">
        <v>29</v>
      </c>
      <c r="AF42" s="15">
        <v>133400</v>
      </c>
      <c r="AG42" s="32">
        <v>133400</v>
      </c>
      <c r="AH42" s="31">
        <f t="shared" si="8"/>
        <v>100</v>
      </c>
      <c r="AI42" s="15">
        <v>44204</v>
      </c>
      <c r="AJ42" s="12">
        <v>42291</v>
      </c>
      <c r="AK42" s="31">
        <f t="shared" si="24"/>
        <v>95.7</v>
      </c>
      <c r="AL42" s="15">
        <v>512</v>
      </c>
      <c r="AM42" s="12">
        <v>512</v>
      </c>
      <c r="AN42" s="31">
        <f t="shared" si="21"/>
        <v>100</v>
      </c>
      <c r="AO42" s="6" t="s">
        <v>29</v>
      </c>
      <c r="AP42" s="15">
        <v>95727</v>
      </c>
      <c r="AQ42" s="12">
        <v>95727</v>
      </c>
      <c r="AR42" s="31">
        <f t="shared" si="11"/>
        <v>100</v>
      </c>
      <c r="AS42" s="15">
        <v>0</v>
      </c>
      <c r="AT42" s="12">
        <v>0</v>
      </c>
      <c r="AU42" s="31">
        <f t="shared" si="12"/>
        <v>0</v>
      </c>
      <c r="AV42" s="15">
        <v>0</v>
      </c>
      <c r="AW42" s="12">
        <v>0</v>
      </c>
      <c r="AX42" s="31">
        <f t="shared" si="13"/>
        <v>0</v>
      </c>
      <c r="AY42" s="6" t="s">
        <v>29</v>
      </c>
      <c r="AZ42" s="15">
        <v>6250</v>
      </c>
      <c r="BA42" s="12">
        <v>6250</v>
      </c>
      <c r="BB42" s="31">
        <f t="shared" si="14"/>
        <v>100</v>
      </c>
      <c r="BC42" s="15">
        <v>0</v>
      </c>
      <c r="BD42" s="12">
        <v>0</v>
      </c>
      <c r="BE42" s="31">
        <f t="shared" si="15"/>
        <v>0</v>
      </c>
      <c r="BF42" s="15">
        <f t="shared" si="23"/>
        <v>1714650</v>
      </c>
      <c r="BG42" s="12">
        <f t="shared" si="22"/>
        <v>1607635</v>
      </c>
      <c r="BH42" s="31">
        <f t="shared" si="17"/>
        <v>93.8</v>
      </c>
      <c r="BI42" s="6" t="s">
        <v>29</v>
      </c>
      <c r="BJ42" s="15">
        <v>357788</v>
      </c>
      <c r="BK42" s="12">
        <v>286890</v>
      </c>
      <c r="BL42" s="31">
        <f t="shared" si="18"/>
        <v>80.2</v>
      </c>
    </row>
    <row r="43" spans="1:65" s="28" customFormat="1" ht="17.100000000000001" customHeight="1" thickBot="1" x14ac:dyDescent="0.25">
      <c r="A43" s="36" t="s">
        <v>0</v>
      </c>
      <c r="B43" s="37">
        <f>SUM(B24:B42)</f>
        <v>9952415</v>
      </c>
      <c r="C43" s="38">
        <f>SUM(C24:C42)</f>
        <v>9605996</v>
      </c>
      <c r="D43" s="39">
        <f t="shared" si="19"/>
        <v>96.5</v>
      </c>
      <c r="E43" s="37">
        <f>SUM(E24:E42)</f>
        <v>376199</v>
      </c>
      <c r="F43" s="40">
        <f>SUM(F24:F42)</f>
        <v>360657</v>
      </c>
      <c r="G43" s="39">
        <f t="shared" si="0"/>
        <v>95.9</v>
      </c>
      <c r="H43" s="37">
        <f>SUM(H24:H42)</f>
        <v>7728072</v>
      </c>
      <c r="I43" s="40">
        <f>SUM(I24:I42)</f>
        <v>7408959</v>
      </c>
      <c r="J43" s="39">
        <f>IF(ISERROR(ROUND(I43/H43*100,1)),0,ROUND(I43/H43*100,1))</f>
        <v>95.9</v>
      </c>
      <c r="K43" s="36" t="s">
        <v>0</v>
      </c>
      <c r="L43" s="37">
        <f>SUM(L24:L42)</f>
        <v>619522</v>
      </c>
      <c r="M43" s="40">
        <f>SUM(M24:M42)</f>
        <v>614932</v>
      </c>
      <c r="N43" s="39">
        <f t="shared" si="2"/>
        <v>99.3</v>
      </c>
      <c r="O43" s="37">
        <f>SUM(O24:O42)</f>
        <v>1228622</v>
      </c>
      <c r="P43" s="40">
        <f>SUM(P24:P42)</f>
        <v>1221448</v>
      </c>
      <c r="Q43" s="39">
        <f t="shared" si="3"/>
        <v>99.4</v>
      </c>
      <c r="R43" s="37">
        <f>SUM(R24:R42)</f>
        <v>13036552</v>
      </c>
      <c r="S43" s="40">
        <f>SUM(S24:S42)</f>
        <v>12414034</v>
      </c>
      <c r="T43" s="39">
        <f t="shared" si="4"/>
        <v>95.2</v>
      </c>
      <c r="U43" s="36" t="s">
        <v>0</v>
      </c>
      <c r="V43" s="37">
        <f>SUM(V24:V42)</f>
        <v>3133828</v>
      </c>
      <c r="W43" s="38">
        <f>SUM(W24:W42)</f>
        <v>2983209</v>
      </c>
      <c r="X43" s="39">
        <f t="shared" si="5"/>
        <v>95.2</v>
      </c>
      <c r="Y43" s="37">
        <f>SUM(Y24:Y42)</f>
        <v>5270661</v>
      </c>
      <c r="Z43" s="40">
        <f>SUM(Z24:Z42)</f>
        <v>5011987</v>
      </c>
      <c r="AA43" s="39">
        <f t="shared" si="6"/>
        <v>95.1</v>
      </c>
      <c r="AB43" s="37">
        <f>SUM(AB24:AB42)</f>
        <v>4293603</v>
      </c>
      <c r="AC43" s="40">
        <f>SUM(AC24:AC42)</f>
        <v>4080378</v>
      </c>
      <c r="AD43" s="39">
        <f t="shared" si="7"/>
        <v>95</v>
      </c>
      <c r="AE43" s="36" t="s">
        <v>0</v>
      </c>
      <c r="AF43" s="37">
        <f>SUM(AF24:AF42)</f>
        <v>338460</v>
      </c>
      <c r="AG43" s="40">
        <f>SUM(AG24:AG42)</f>
        <v>338460</v>
      </c>
      <c r="AH43" s="39">
        <f t="shared" si="8"/>
        <v>100</v>
      </c>
      <c r="AI43" s="37">
        <f>SUM(AI24:AI42)</f>
        <v>810419</v>
      </c>
      <c r="AJ43" s="40">
        <f>SUM(AJ24:AJ42)</f>
        <v>783613</v>
      </c>
      <c r="AK43" s="39">
        <f t="shared" si="24"/>
        <v>96.7</v>
      </c>
      <c r="AL43" s="37">
        <v>10465</v>
      </c>
      <c r="AM43" s="40">
        <f>SUM(AM24:AM42)</f>
        <v>10465</v>
      </c>
      <c r="AN43" s="39">
        <f t="shared" si="21"/>
        <v>100</v>
      </c>
      <c r="AO43" s="36" t="s">
        <v>0</v>
      </c>
      <c r="AP43" s="37">
        <f>SUM(AP24:AP42)</f>
        <v>1495758</v>
      </c>
      <c r="AQ43" s="40">
        <f>SUM(AQ24:AQ42)</f>
        <v>1495758</v>
      </c>
      <c r="AR43" s="39">
        <f t="shared" si="11"/>
        <v>100</v>
      </c>
      <c r="AS43" s="37">
        <f>SUM(AS24:AS42)</f>
        <v>2870</v>
      </c>
      <c r="AT43" s="40">
        <f>SUM(AT24:AT42)</f>
        <v>2870</v>
      </c>
      <c r="AU43" s="39">
        <f t="shared" si="12"/>
        <v>100</v>
      </c>
      <c r="AV43" s="37">
        <f>SUM(AV24:AV42)</f>
        <v>0</v>
      </c>
      <c r="AW43" s="40">
        <f>SUM(AW24:AW42)</f>
        <v>0</v>
      </c>
      <c r="AX43" s="39">
        <f t="shared" si="13"/>
        <v>0</v>
      </c>
      <c r="AY43" s="36" t="s">
        <v>0</v>
      </c>
      <c r="AZ43" s="37">
        <f>SUM(AZ24:AZ42)</f>
        <v>135268</v>
      </c>
      <c r="BA43" s="40">
        <f>SUM(BA24:BA42)</f>
        <v>134802</v>
      </c>
      <c r="BB43" s="39">
        <f t="shared" si="14"/>
        <v>99.7</v>
      </c>
      <c r="BC43" s="37">
        <f>SUM(BC24:BC42)</f>
        <v>0</v>
      </c>
      <c r="BD43" s="40">
        <f>SUM(BD24:BD42)</f>
        <v>0</v>
      </c>
      <c r="BE43" s="39">
        <f t="shared" si="15"/>
        <v>0</v>
      </c>
      <c r="BF43" s="37">
        <f>SUM(BF24:BF42)</f>
        <v>25443747</v>
      </c>
      <c r="BG43" s="40">
        <f>SUM(BG24:BG42)</f>
        <v>24447538</v>
      </c>
      <c r="BH43" s="39">
        <f>IF(ISERROR(ROUND(BG43/BF43*100,1)),0,ROUND(BG43/BF43*100,1))</f>
        <v>96.1</v>
      </c>
      <c r="BI43" s="36" t="s">
        <v>0</v>
      </c>
      <c r="BJ43" s="37">
        <f>SUM(BJ24:BJ42)</f>
        <v>5504737</v>
      </c>
      <c r="BK43" s="40">
        <f>SUM(BK24:BK42)</f>
        <v>4592847</v>
      </c>
      <c r="BL43" s="39">
        <f t="shared" si="18"/>
        <v>83.4</v>
      </c>
    </row>
    <row r="44" spans="1:65" s="28" customFormat="1" ht="17.100000000000001" customHeight="1" thickTop="1" x14ac:dyDescent="0.2">
      <c r="A44" s="41" t="s">
        <v>1</v>
      </c>
      <c r="B44" s="42">
        <f>SUM(B23,B43)</f>
        <v>69493519</v>
      </c>
      <c r="C44" s="67">
        <f>SUM(C23,C43)</f>
        <v>67812165</v>
      </c>
      <c r="D44" s="69">
        <f t="shared" si="19"/>
        <v>97.6</v>
      </c>
      <c r="E44" s="42">
        <f>SUM(E23,E43)</f>
        <v>2188372</v>
      </c>
      <c r="F44" s="67">
        <f>SUM(F23,F43)</f>
        <v>2122709</v>
      </c>
      <c r="G44" s="71">
        <f t="shared" si="0"/>
        <v>97</v>
      </c>
      <c r="H44" s="70">
        <f>SUM(H23,H43)</f>
        <v>53707146</v>
      </c>
      <c r="I44" s="67">
        <f>SUM(I23,I43)</f>
        <v>52190668</v>
      </c>
      <c r="J44" s="71">
        <f t="shared" si="1"/>
        <v>97.2</v>
      </c>
      <c r="K44" s="41" t="s">
        <v>1</v>
      </c>
      <c r="L44" s="70">
        <f>SUM(L23,L43)</f>
        <v>4052545</v>
      </c>
      <c r="M44" s="67">
        <f>SUM(M23,M43)</f>
        <v>4017019</v>
      </c>
      <c r="N44" s="69">
        <f t="shared" si="2"/>
        <v>99.1</v>
      </c>
      <c r="O44" s="42">
        <f>SUM(O23,O43)</f>
        <v>9545456</v>
      </c>
      <c r="P44" s="67">
        <f>SUM(P23,P43)</f>
        <v>9481769</v>
      </c>
      <c r="Q44" s="71">
        <f t="shared" si="3"/>
        <v>99.3</v>
      </c>
      <c r="R44" s="70">
        <f>SUM(R23,R43)</f>
        <v>73264425</v>
      </c>
      <c r="S44" s="67">
        <f>SUM(S23,S43)</f>
        <v>70422560</v>
      </c>
      <c r="T44" s="71">
        <f t="shared" si="4"/>
        <v>96.1</v>
      </c>
      <c r="U44" s="41" t="s">
        <v>1</v>
      </c>
      <c r="V44" s="70">
        <f>SUM(V23,V43)</f>
        <v>21150937</v>
      </c>
      <c r="W44" s="67">
        <f>SUM(W23,W43)</f>
        <v>20331811</v>
      </c>
      <c r="X44" s="69">
        <f t="shared" si="5"/>
        <v>96.1</v>
      </c>
      <c r="Y44" s="42">
        <f>SUM(Y23,Y43)</f>
        <v>32522530</v>
      </c>
      <c r="Z44" s="67">
        <f>SUM(Z23,Z43)</f>
        <v>31251617</v>
      </c>
      <c r="AA44" s="71">
        <f t="shared" si="6"/>
        <v>96.1</v>
      </c>
      <c r="AB44" s="70">
        <f>SUM(AB23,AB43)</f>
        <v>18005718</v>
      </c>
      <c r="AC44" s="67">
        <f>SUM(AC23,AC43)</f>
        <v>17253892</v>
      </c>
      <c r="AD44" s="71">
        <f t="shared" si="7"/>
        <v>95.8</v>
      </c>
      <c r="AE44" s="41" t="s">
        <v>1</v>
      </c>
      <c r="AF44" s="42">
        <f>SUM(AF23,AF43)</f>
        <v>1585240</v>
      </c>
      <c r="AG44" s="67">
        <f>SUM(AG23,AG43)</f>
        <v>1585240</v>
      </c>
      <c r="AH44" s="71">
        <f t="shared" si="8"/>
        <v>100</v>
      </c>
      <c r="AI44" s="70">
        <f>SUM(AI23,AI43)</f>
        <v>4055377</v>
      </c>
      <c r="AJ44" s="67">
        <f>SUM(AJ23,AJ43)</f>
        <v>3908976</v>
      </c>
      <c r="AK44" s="69">
        <f t="shared" si="24"/>
        <v>96.4</v>
      </c>
      <c r="AL44" s="42">
        <f>SUM(AL23,AL43)</f>
        <v>47555</v>
      </c>
      <c r="AM44" s="67">
        <f>SUM(AM23,AM43)</f>
        <v>47555</v>
      </c>
      <c r="AN44" s="71">
        <f>IF(ISERROR(ROUND(AM44/AL44*100,1)),0,ROUND(AM44/AL44*100,1))</f>
        <v>100</v>
      </c>
      <c r="AO44" s="41" t="s">
        <v>1</v>
      </c>
      <c r="AP44" s="42">
        <f>SUM(AP23,AP43)</f>
        <v>8681449</v>
      </c>
      <c r="AQ44" s="67">
        <f>SUM(AQ23,AQ43)</f>
        <v>8681449</v>
      </c>
      <c r="AR44" s="71">
        <f t="shared" si="11"/>
        <v>100</v>
      </c>
      <c r="AS44" s="70">
        <f>SUM(AS23,AS43)</f>
        <v>12086</v>
      </c>
      <c r="AT44" s="67">
        <f>SUM(AT23,AT43)</f>
        <v>12086</v>
      </c>
      <c r="AU44" s="69">
        <f t="shared" si="12"/>
        <v>100</v>
      </c>
      <c r="AV44" s="42">
        <f>SUM(AV23,AV43)</f>
        <v>22812</v>
      </c>
      <c r="AW44" s="67">
        <f>SUM(AW23,AW43)</f>
        <v>0</v>
      </c>
      <c r="AX44" s="71">
        <f t="shared" si="13"/>
        <v>0</v>
      </c>
      <c r="AY44" s="41" t="s">
        <v>1</v>
      </c>
      <c r="AZ44" s="70">
        <f>SUM(AZ23,AZ43)</f>
        <v>477248</v>
      </c>
      <c r="BA44" s="67">
        <f>SUM(BA23,BA43)</f>
        <v>473047</v>
      </c>
      <c r="BB44" s="71">
        <f t="shared" si="14"/>
        <v>99.1</v>
      </c>
      <c r="BC44" s="42">
        <f>SUM(BC23,BC43)</f>
        <v>2197282</v>
      </c>
      <c r="BD44" s="67">
        <f>SUM(BD23,BD43)</f>
        <v>2136555</v>
      </c>
      <c r="BE44" s="71">
        <f t="shared" si="15"/>
        <v>97.2</v>
      </c>
      <c r="BF44" s="70">
        <f>SUM(BF23,BF43)</f>
        <v>158251753</v>
      </c>
      <c r="BG44" s="67">
        <f>SUM(BG23,BG43)</f>
        <v>153494393</v>
      </c>
      <c r="BH44" s="71">
        <f t="shared" si="17"/>
        <v>97</v>
      </c>
      <c r="BI44" s="41" t="s">
        <v>1</v>
      </c>
      <c r="BJ44" s="70">
        <f>SUM(BJ23,BJ43)</f>
        <v>27064552</v>
      </c>
      <c r="BK44" s="67">
        <f>SUM(BK23,BK43)</f>
        <v>22251087</v>
      </c>
      <c r="BL44" s="24">
        <f t="shared" si="18"/>
        <v>82.2</v>
      </c>
    </row>
    <row r="45" spans="1:65" s="28" customFormat="1" ht="17.100000000000001" customHeight="1" x14ac:dyDescent="0.2">
      <c r="A45" s="10" t="s">
        <v>4</v>
      </c>
      <c r="B45" s="82">
        <v>71110870</v>
      </c>
      <c r="C45" s="83">
        <v>69373763</v>
      </c>
      <c r="D45" s="84">
        <v>97.6</v>
      </c>
      <c r="E45" s="82">
        <v>2189454</v>
      </c>
      <c r="F45" s="83">
        <v>2121869</v>
      </c>
      <c r="G45" s="84">
        <v>96.9</v>
      </c>
      <c r="H45" s="82">
        <v>53343848</v>
      </c>
      <c r="I45" s="83">
        <v>51769100</v>
      </c>
      <c r="J45" s="84">
        <v>97</v>
      </c>
      <c r="K45" s="10" t="s">
        <v>4</v>
      </c>
      <c r="L45" s="82">
        <v>4020534</v>
      </c>
      <c r="M45" s="83">
        <v>3986906</v>
      </c>
      <c r="N45" s="84">
        <v>99.2</v>
      </c>
      <c r="O45" s="82">
        <v>11557034</v>
      </c>
      <c r="P45" s="83">
        <v>11495888</v>
      </c>
      <c r="Q45" s="84">
        <v>99.5</v>
      </c>
      <c r="R45" s="82">
        <v>72601477</v>
      </c>
      <c r="S45" s="83">
        <v>69511461</v>
      </c>
      <c r="T45" s="84">
        <v>95.7</v>
      </c>
      <c r="U45" s="10" t="s">
        <v>4</v>
      </c>
      <c r="V45" s="82">
        <v>21410925</v>
      </c>
      <c r="W45" s="83">
        <v>20496570</v>
      </c>
      <c r="X45" s="84">
        <v>95.7</v>
      </c>
      <c r="Y45" s="82">
        <v>31848025</v>
      </c>
      <c r="Z45" s="83">
        <v>30478638</v>
      </c>
      <c r="AA45" s="84">
        <v>95.7</v>
      </c>
      <c r="AB45" s="82">
        <v>17793983</v>
      </c>
      <c r="AC45" s="83">
        <v>16987709</v>
      </c>
      <c r="AD45" s="84">
        <v>95.5</v>
      </c>
      <c r="AE45" s="10" t="s">
        <v>4</v>
      </c>
      <c r="AF45" s="82">
        <v>1548544</v>
      </c>
      <c r="AG45" s="83">
        <v>1548544</v>
      </c>
      <c r="AH45" s="84">
        <v>100</v>
      </c>
      <c r="AI45" s="82">
        <v>3961986</v>
      </c>
      <c r="AJ45" s="83">
        <v>3812103</v>
      </c>
      <c r="AK45" s="29">
        <v>96.2</v>
      </c>
      <c r="AL45" s="82"/>
      <c r="AM45" s="83"/>
      <c r="AN45" s="29"/>
      <c r="AO45" s="10" t="s">
        <v>4</v>
      </c>
      <c r="AP45" s="82">
        <v>8694706</v>
      </c>
      <c r="AQ45" s="83">
        <v>8694629</v>
      </c>
      <c r="AR45" s="29">
        <v>100</v>
      </c>
      <c r="AS45" s="82">
        <v>12978</v>
      </c>
      <c r="AT45" s="85">
        <v>12978</v>
      </c>
      <c r="AU45" s="29">
        <v>100</v>
      </c>
      <c r="AV45" s="82">
        <v>22912</v>
      </c>
      <c r="AW45" s="83">
        <v>100</v>
      </c>
      <c r="AX45" s="95">
        <f t="shared" si="13"/>
        <v>0.4</v>
      </c>
      <c r="AY45" s="10" t="s">
        <v>4</v>
      </c>
      <c r="AZ45" s="82">
        <v>480668</v>
      </c>
      <c r="BA45" s="83">
        <v>478046</v>
      </c>
      <c r="BB45" s="29">
        <v>99.5</v>
      </c>
      <c r="BC45" s="82">
        <v>2166324</v>
      </c>
      <c r="BD45" s="83">
        <v>2098869</v>
      </c>
      <c r="BE45" s="29">
        <v>96.9</v>
      </c>
      <c r="BF45" s="86">
        <v>159051921</v>
      </c>
      <c r="BG45" s="87">
        <v>153981949</v>
      </c>
      <c r="BH45" s="29">
        <v>96.8</v>
      </c>
      <c r="BI45" s="10" t="s">
        <v>4</v>
      </c>
      <c r="BJ45" s="82">
        <v>28491698</v>
      </c>
      <c r="BK45" s="83">
        <v>23051465</v>
      </c>
      <c r="BL45" s="29">
        <v>80.900000000000006</v>
      </c>
      <c r="BM45" s="68"/>
    </row>
    <row r="46" spans="1:65" s="28" customFormat="1" ht="17.100000000000001" customHeight="1" x14ac:dyDescent="0.2">
      <c r="A46" s="43" t="s">
        <v>2</v>
      </c>
      <c r="B46" s="64">
        <f t="shared" ref="B46:AM46" si="25">B44-B45</f>
        <v>-1617351</v>
      </c>
      <c r="C46" s="65">
        <f t="shared" si="25"/>
        <v>-1561598</v>
      </c>
      <c r="D46" s="66">
        <f t="shared" si="25"/>
        <v>0</v>
      </c>
      <c r="E46" s="64">
        <f t="shared" si="25"/>
        <v>-1082</v>
      </c>
      <c r="F46" s="65">
        <f t="shared" si="25"/>
        <v>840</v>
      </c>
      <c r="G46" s="66">
        <f t="shared" si="25"/>
        <v>9.9999999999994316E-2</v>
      </c>
      <c r="H46" s="64">
        <f t="shared" si="25"/>
        <v>363298</v>
      </c>
      <c r="I46" s="65">
        <f t="shared" si="25"/>
        <v>421568</v>
      </c>
      <c r="J46" s="66">
        <f t="shared" si="25"/>
        <v>0.20000000000000284</v>
      </c>
      <c r="K46" s="43" t="s">
        <v>2</v>
      </c>
      <c r="L46" s="64">
        <f t="shared" si="25"/>
        <v>32011</v>
      </c>
      <c r="M46" s="65">
        <f t="shared" si="25"/>
        <v>30113</v>
      </c>
      <c r="N46" s="66">
        <f t="shared" si="25"/>
        <v>-0.10000000000000853</v>
      </c>
      <c r="O46" s="64">
        <f t="shared" si="25"/>
        <v>-2011578</v>
      </c>
      <c r="P46" s="65">
        <f t="shared" si="25"/>
        <v>-2014119</v>
      </c>
      <c r="Q46" s="66">
        <f t="shared" si="25"/>
        <v>-0.20000000000000284</v>
      </c>
      <c r="R46" s="64">
        <f t="shared" si="25"/>
        <v>662948</v>
      </c>
      <c r="S46" s="65">
        <f t="shared" si="25"/>
        <v>911099</v>
      </c>
      <c r="T46" s="66">
        <f t="shared" si="25"/>
        <v>0.39999999999999147</v>
      </c>
      <c r="U46" s="43" t="s">
        <v>2</v>
      </c>
      <c r="V46" s="64">
        <f t="shared" si="25"/>
        <v>-259988</v>
      </c>
      <c r="W46" s="65">
        <f t="shared" si="25"/>
        <v>-164759</v>
      </c>
      <c r="X46" s="66">
        <f t="shared" si="25"/>
        <v>0.39999999999999147</v>
      </c>
      <c r="Y46" s="64">
        <f t="shared" si="25"/>
        <v>674505</v>
      </c>
      <c r="Z46" s="65">
        <f t="shared" si="25"/>
        <v>772979</v>
      </c>
      <c r="AA46" s="66">
        <f t="shared" si="25"/>
        <v>0.39999999999999147</v>
      </c>
      <c r="AB46" s="64">
        <f t="shared" si="25"/>
        <v>211735</v>
      </c>
      <c r="AC46" s="65">
        <f t="shared" si="25"/>
        <v>266183</v>
      </c>
      <c r="AD46" s="66">
        <f t="shared" si="25"/>
        <v>0.29999999999999716</v>
      </c>
      <c r="AE46" s="43" t="s">
        <v>2</v>
      </c>
      <c r="AF46" s="64">
        <f t="shared" si="25"/>
        <v>36696</v>
      </c>
      <c r="AG46" s="65">
        <f t="shared" si="25"/>
        <v>36696</v>
      </c>
      <c r="AH46" s="66">
        <f t="shared" si="25"/>
        <v>0</v>
      </c>
      <c r="AI46" s="64">
        <f t="shared" si="25"/>
        <v>93391</v>
      </c>
      <c r="AJ46" s="65">
        <f t="shared" si="25"/>
        <v>96873</v>
      </c>
      <c r="AK46" s="66">
        <f t="shared" ref="AK46:BA46" si="26">AK44-AK45</f>
        <v>0.20000000000000284</v>
      </c>
      <c r="AL46" s="64">
        <f t="shared" si="25"/>
        <v>47555</v>
      </c>
      <c r="AM46" s="65">
        <f t="shared" si="25"/>
        <v>47555</v>
      </c>
      <c r="AN46" s="66">
        <f>AN44-AN45</f>
        <v>100</v>
      </c>
      <c r="AO46" s="43" t="s">
        <v>2</v>
      </c>
      <c r="AP46" s="64">
        <f t="shared" si="26"/>
        <v>-13257</v>
      </c>
      <c r="AQ46" s="65">
        <f t="shared" si="26"/>
        <v>-13180</v>
      </c>
      <c r="AR46" s="66">
        <f t="shared" si="26"/>
        <v>0</v>
      </c>
      <c r="AS46" s="64">
        <f t="shared" si="26"/>
        <v>-892</v>
      </c>
      <c r="AT46" s="65">
        <f t="shared" si="26"/>
        <v>-892</v>
      </c>
      <c r="AU46" s="66">
        <f t="shared" si="26"/>
        <v>0</v>
      </c>
      <c r="AV46" s="64">
        <f t="shared" si="26"/>
        <v>-100</v>
      </c>
      <c r="AW46" s="65">
        <f t="shared" si="26"/>
        <v>-100</v>
      </c>
      <c r="AX46" s="94">
        <f>AX44-AX45</f>
        <v>-0.4</v>
      </c>
      <c r="AY46" s="43" t="s">
        <v>2</v>
      </c>
      <c r="AZ46" s="64">
        <f t="shared" si="26"/>
        <v>-3420</v>
      </c>
      <c r="BA46" s="65">
        <f t="shared" si="26"/>
        <v>-4999</v>
      </c>
      <c r="BB46" s="66">
        <f t="shared" ref="BB46:BL46" si="27">BB44-BB45</f>
        <v>-0.40000000000000568</v>
      </c>
      <c r="BC46" s="64">
        <f t="shared" si="27"/>
        <v>30958</v>
      </c>
      <c r="BD46" s="65">
        <f t="shared" si="27"/>
        <v>37686</v>
      </c>
      <c r="BE46" s="66">
        <f t="shared" si="27"/>
        <v>0.29999999999999716</v>
      </c>
      <c r="BF46" s="64">
        <f t="shared" si="27"/>
        <v>-800168</v>
      </c>
      <c r="BG46" s="65">
        <f t="shared" si="27"/>
        <v>-487556</v>
      </c>
      <c r="BH46" s="66">
        <f t="shared" si="27"/>
        <v>0.20000000000000284</v>
      </c>
      <c r="BI46" s="43" t="s">
        <v>2</v>
      </c>
      <c r="BJ46" s="44">
        <f t="shared" si="27"/>
        <v>-1427146</v>
      </c>
      <c r="BK46" s="45">
        <f t="shared" si="27"/>
        <v>-800378</v>
      </c>
      <c r="BL46" s="46">
        <f t="shared" si="27"/>
        <v>1.2999999999999972</v>
      </c>
    </row>
    <row r="47" spans="1:65" s="28" customFormat="1" ht="17.100000000000001" customHeight="1" x14ac:dyDescent="0.2">
      <c r="A47" s="47" t="s">
        <v>3</v>
      </c>
      <c r="B47" s="48">
        <f>IF(ISERROR(B46/B45*100),0,B46/B45*100)</f>
        <v>-2.2744075554131178</v>
      </c>
      <c r="C47" s="49">
        <f>IF(ISERROR(C46/C45*100),0,C46/C45*100)</f>
        <v>-2.2509922086826974</v>
      </c>
      <c r="D47" s="50"/>
      <c r="E47" s="48">
        <f>IF(ISERROR(E46/E45*100),0,E46/E45*100)</f>
        <v>-4.9418713524011011E-2</v>
      </c>
      <c r="F47" s="49">
        <f>IF(ISERROR(F46/F45*100),0,F46/F45*100)</f>
        <v>3.9587740807750148E-2</v>
      </c>
      <c r="G47" s="50"/>
      <c r="H47" s="48">
        <f>IF(ISERROR(H46/H45*100),0,H46/H45*100)</f>
        <v>0.68104948109480212</v>
      </c>
      <c r="I47" s="49">
        <f>IF(ISERROR(I46/I45*100),0,I46/I45*100)</f>
        <v>0.81432360230330436</v>
      </c>
      <c r="J47" s="50"/>
      <c r="K47" s="47" t="s">
        <v>3</v>
      </c>
      <c r="L47" s="48">
        <f>IF(ISERROR(L46/L45*100),0,L46/L45*100)</f>
        <v>0.79618777008228259</v>
      </c>
      <c r="M47" s="49">
        <f>IF(ISERROR(M46/M45*100),0,M46/M45*100)</f>
        <v>0.75529746625578831</v>
      </c>
      <c r="N47" s="50"/>
      <c r="O47" s="48">
        <f>IF(ISERROR(O46/O45*100),0,O46/O45*100)</f>
        <v>-17.405659618203078</v>
      </c>
      <c r="P47" s="49">
        <f>IF(ISERROR(P46/P45*100),0,P46/P45*100)</f>
        <v>-17.520342926096706</v>
      </c>
      <c r="Q47" s="50"/>
      <c r="R47" s="48">
        <f>IF(ISERROR(R46/R45*100),0,R46/R45*100)</f>
        <v>0.91313293805303719</v>
      </c>
      <c r="S47" s="49">
        <f>IF(ISERROR(S46/S45*100),0,S46/S45*100)</f>
        <v>1.3107176671196712</v>
      </c>
      <c r="T47" s="50"/>
      <c r="U47" s="47" t="s">
        <v>3</v>
      </c>
      <c r="V47" s="48">
        <f>IF(ISERROR(V46/V45*100),0,V46/V45*100)</f>
        <v>-1.2142772906822101</v>
      </c>
      <c r="W47" s="49">
        <f>IF(ISERROR(W46/W45*100),0,W46/W45*100)</f>
        <v>-0.80383693466760542</v>
      </c>
      <c r="X47" s="50"/>
      <c r="Y47" s="48">
        <f>IF(ISERROR(Y46/Y45*100),0,Y46/Y45*100)</f>
        <v>2.1178864309482299</v>
      </c>
      <c r="Z47" s="49">
        <f>IF(ISERROR(Z46/Z45*100),0,Z46/Z45*100)</f>
        <v>2.5361336684401712</v>
      </c>
      <c r="AA47" s="50"/>
      <c r="AB47" s="48">
        <f>IF(ISERROR(AB46/AB45*100),0,AB46/AB45*100)</f>
        <v>1.1899247065707548</v>
      </c>
      <c r="AC47" s="49">
        <f>IF(ISERROR(AC46/AC45*100),0,AC46/AC45*100)</f>
        <v>1.5669152326543856</v>
      </c>
      <c r="AD47" s="50"/>
      <c r="AE47" s="47" t="s">
        <v>3</v>
      </c>
      <c r="AF47" s="48">
        <f>IF(ISERROR(AF46/AF45*100),0,AF46/AF45*100)</f>
        <v>2.3697098693999008</v>
      </c>
      <c r="AG47" s="49">
        <f>IF(ISERROR(AG46/AG45*100),0,AG46/AG45*100)</f>
        <v>2.3697098693999008</v>
      </c>
      <c r="AH47" s="50"/>
      <c r="AI47" s="48">
        <f>IF(ISERROR(AI46/AI45*100),0,AI46/AI45*100)</f>
        <v>2.357176426166069</v>
      </c>
      <c r="AJ47" s="49">
        <f>IF(ISERROR(AJ46/AJ45*100),0,AJ46/AJ45*100)</f>
        <v>2.5411957651721373</v>
      </c>
      <c r="AK47" s="50"/>
      <c r="AL47" s="91" t="s">
        <v>81</v>
      </c>
      <c r="AM47" s="92" t="s">
        <v>81</v>
      </c>
      <c r="AN47" s="93"/>
      <c r="AO47" s="47" t="s">
        <v>3</v>
      </c>
      <c r="AP47" s="48">
        <f>IF(ISERROR(AP46/AP45*100),0,AP46/AP45*100)</f>
        <v>-0.15247209048816601</v>
      </c>
      <c r="AQ47" s="49">
        <f>IF(ISERROR(AQ46/AQ45*100),0,AQ46/AQ45*100)</f>
        <v>-0.15158783658279151</v>
      </c>
      <c r="AR47" s="50"/>
      <c r="AS47" s="48">
        <f>IF(ISERROR(AS46/AS45*100),0,AS46/AS45*100)</f>
        <v>-6.8731699799660966</v>
      </c>
      <c r="AT47" s="49">
        <f>IF(ISERROR(AT46/AT45*100),0,AT46/AT45*100)</f>
        <v>-6.8731699799660966</v>
      </c>
      <c r="AU47" s="50"/>
      <c r="AV47" s="48">
        <f>IF(ISERROR(AV46/AV45*100),0,AV46/AV45*100)</f>
        <v>-0.43645251396648044</v>
      </c>
      <c r="AW47" s="92" t="s">
        <v>97</v>
      </c>
      <c r="AX47" s="50"/>
      <c r="AY47" s="47" t="s">
        <v>3</v>
      </c>
      <c r="AZ47" s="48">
        <f>IF(ISERROR(AZ46/AZ45*100),0,AZ46/AZ45*100)</f>
        <v>-0.71150981550675307</v>
      </c>
      <c r="BA47" s="49">
        <f>IF(ISERROR(BA46/BA45*100),0,BA46/BA45*100)</f>
        <v>-1.0457152658949138</v>
      </c>
      <c r="BB47" s="50"/>
      <c r="BC47" s="48">
        <f>IF(ISERROR(BC46/BC45*100),0,BC46/BC45*100)</f>
        <v>1.4290567800569076</v>
      </c>
      <c r="BD47" s="49">
        <f>IF(ISERROR(BD46/BD45*100),0,BD46/BD45*100)</f>
        <v>1.795538454281806</v>
      </c>
      <c r="BE47" s="50"/>
      <c r="BF47" s="48">
        <f>IF(ISERROR(BF46/BF45*100),0,BF46/BF45*100)</f>
        <v>-0.50308603314511369</v>
      </c>
      <c r="BG47" s="49">
        <f>IF(ISERROR(BG46/BG45*100),0,BG46/BG45*100)</f>
        <v>-0.31663191897902271</v>
      </c>
      <c r="BH47" s="50"/>
      <c r="BI47" s="47" t="s">
        <v>3</v>
      </c>
      <c r="BJ47" s="48">
        <f>IF(ISERROR(BJ46/BJ45*100),0,BJ46/BJ45*100)</f>
        <v>-5.00898893425025</v>
      </c>
      <c r="BK47" s="49">
        <f>IF(ISERROR(BK46/BK45*100),0,BK46/BK45*100)</f>
        <v>-3.472135068204993</v>
      </c>
      <c r="BL47" s="50"/>
    </row>
    <row r="48" spans="1:65" s="62" customFormat="1" ht="13.5" customHeight="1" x14ac:dyDescent="0.15">
      <c r="A48" s="58" t="s">
        <v>77</v>
      </c>
      <c r="B48" s="58"/>
      <c r="C48" s="59"/>
      <c r="D48" s="59"/>
      <c r="E48" s="59"/>
      <c r="F48" s="59"/>
      <c r="G48" s="59"/>
      <c r="H48" s="59"/>
      <c r="I48" s="59"/>
      <c r="J48" s="59"/>
      <c r="K48" s="58" t="str">
        <f>$A$48</f>
        <v>備考　本表は、総務省自治税務局「市町村税徴収実績調」の数値による。</v>
      </c>
      <c r="L48" s="58"/>
      <c r="M48" s="59"/>
      <c r="N48" s="59"/>
      <c r="O48" s="60"/>
      <c r="P48" s="61"/>
      <c r="Q48" s="59"/>
      <c r="R48" s="59"/>
      <c r="S48" s="59"/>
      <c r="T48" s="59"/>
      <c r="U48" s="58" t="str">
        <f>$A$48</f>
        <v>備考　本表は、総務省自治税務局「市町村税徴収実績調」の数値による。</v>
      </c>
      <c r="V48" s="58"/>
      <c r="W48" s="59"/>
      <c r="X48" s="59"/>
      <c r="Y48" s="59"/>
      <c r="Z48" s="59"/>
      <c r="AA48" s="59"/>
      <c r="AB48" s="59"/>
      <c r="AC48" s="59"/>
      <c r="AD48" s="59"/>
      <c r="AE48" s="58" t="str">
        <f>$A$48</f>
        <v>備考　本表は、総務省自治税務局「市町村税徴収実績調」の数値による。</v>
      </c>
      <c r="AF48" s="58"/>
      <c r="AG48" s="59"/>
      <c r="AH48" s="59"/>
      <c r="AI48" s="59"/>
      <c r="AJ48" s="59"/>
      <c r="AK48" s="59"/>
      <c r="AL48" s="59"/>
      <c r="AM48" s="59"/>
      <c r="AN48" s="59"/>
      <c r="AO48" s="58" t="str">
        <f>$A$48</f>
        <v>備考　本表は、総務省自治税務局「市町村税徴収実績調」の数値による。</v>
      </c>
      <c r="AQ48" s="59"/>
      <c r="AR48" s="59"/>
      <c r="AS48" s="58"/>
      <c r="AT48" s="59"/>
      <c r="AU48" s="59"/>
      <c r="AV48" s="59"/>
      <c r="AW48" s="59"/>
      <c r="AX48" s="59"/>
      <c r="AY48" s="58" t="str">
        <f>$A$48</f>
        <v>備考　本表は、総務省自治税務局「市町村税徴収実績調」の数値による。</v>
      </c>
      <c r="BA48" s="59"/>
      <c r="BB48" s="59"/>
      <c r="BC48" s="58"/>
      <c r="BD48" s="59"/>
      <c r="BE48" s="59"/>
      <c r="BF48" s="59"/>
      <c r="BG48" s="59"/>
      <c r="BH48" s="59"/>
      <c r="BI48" s="58" t="str">
        <f>$A$48</f>
        <v>備考　本表は、総務省自治税務局「市町村税徴収実績調」の数値による。</v>
      </c>
      <c r="BJ48" s="58"/>
      <c r="BK48" s="59"/>
      <c r="BL48" s="59"/>
    </row>
    <row r="50" spans="1:65" ht="10.95" customHeight="1" x14ac:dyDescent="0.2">
      <c r="E50" s="3"/>
      <c r="O50" s="63"/>
      <c r="BM50" s="1"/>
    </row>
    <row r="52" spans="1:65" ht="10.95" customHeight="1" x14ac:dyDescent="0.2">
      <c r="A52" s="20" t="s">
        <v>61</v>
      </c>
      <c r="B52" s="81" t="s">
        <v>64</v>
      </c>
      <c r="E52" s="1" t="s">
        <v>65</v>
      </c>
      <c r="H52" s="1" t="s">
        <v>66</v>
      </c>
      <c r="L52" s="1" t="s">
        <v>67</v>
      </c>
      <c r="O52" s="4" t="s">
        <v>68</v>
      </c>
      <c r="R52" s="1" t="s">
        <v>69</v>
      </c>
      <c r="V52" s="1" t="s">
        <v>70</v>
      </c>
      <c r="Y52" s="1" t="s">
        <v>71</v>
      </c>
      <c r="AB52" s="1" t="s">
        <v>72</v>
      </c>
      <c r="AF52" s="1" t="s">
        <v>73</v>
      </c>
      <c r="AI52" s="1" t="s">
        <v>74</v>
      </c>
      <c r="AL52" s="1" t="s">
        <v>80</v>
      </c>
      <c r="AP52" s="1" t="s">
        <v>79</v>
      </c>
      <c r="AS52" s="1" t="s">
        <v>87</v>
      </c>
      <c r="AV52" s="1" t="s">
        <v>88</v>
      </c>
      <c r="AZ52" s="1" t="s">
        <v>94</v>
      </c>
      <c r="BC52" s="1" t="s">
        <v>95</v>
      </c>
      <c r="BJ52" s="1" t="s">
        <v>96</v>
      </c>
    </row>
    <row r="53" spans="1:65" ht="10.95" customHeight="1" x14ac:dyDescent="0.2">
      <c r="A53" s="20" t="s">
        <v>62</v>
      </c>
      <c r="B53" s="80" t="s">
        <v>59</v>
      </c>
    </row>
    <row r="54" spans="1:65" ht="10.95" customHeight="1" x14ac:dyDescent="0.2">
      <c r="A54" s="20" t="s">
        <v>63</v>
      </c>
      <c r="B54" s="80" t="s">
        <v>60</v>
      </c>
    </row>
  </sheetData>
  <mergeCells count="83">
    <mergeCell ref="A2:J2"/>
    <mergeCell ref="K2:T2"/>
    <mergeCell ref="U2:AD2"/>
    <mergeCell ref="AE2:AN2"/>
    <mergeCell ref="AO2:AX2"/>
    <mergeCell ref="BC7:BC8"/>
    <mergeCell ref="BD7:BD8"/>
    <mergeCell ref="BE7:BE8"/>
    <mergeCell ref="BF7:BF8"/>
    <mergeCell ref="BI2:BR2"/>
    <mergeCell ref="AY2:BH2"/>
    <mergeCell ref="BL7:BL8"/>
    <mergeCell ref="BG7:BG8"/>
    <mergeCell ref="BH7:BH8"/>
    <mergeCell ref="BJ7:BJ8"/>
    <mergeCell ref="BK7:BK8"/>
    <mergeCell ref="AX7:AX8"/>
    <mergeCell ref="AZ7:AZ8"/>
    <mergeCell ref="BA7:BA8"/>
    <mergeCell ref="BB7:BB8"/>
    <mergeCell ref="AT7:AT8"/>
    <mergeCell ref="AU7:AU8"/>
    <mergeCell ref="AV7:AV8"/>
    <mergeCell ref="AW7:AW8"/>
    <mergeCell ref="AS7:AS8"/>
    <mergeCell ref="AH7:AH8"/>
    <mergeCell ref="AI7:AI8"/>
    <mergeCell ref="AJ7:AJ8"/>
    <mergeCell ref="AK7:AK8"/>
    <mergeCell ref="BC4:BE6"/>
    <mergeCell ref="BF4:BH6"/>
    <mergeCell ref="BJ4:BL6"/>
    <mergeCell ref="E7:E8"/>
    <mergeCell ref="F7:F8"/>
    <mergeCell ref="G7:G8"/>
    <mergeCell ref="H7:H8"/>
    <mergeCell ref="I7:I8"/>
    <mergeCell ref="J7:J8"/>
    <mergeCell ref="L7:L8"/>
    <mergeCell ref="Y7:Y8"/>
    <mergeCell ref="Z7:Z8"/>
    <mergeCell ref="AA7:AA8"/>
    <mergeCell ref="AB7:AB8"/>
    <mergeCell ref="AP7:AP8"/>
    <mergeCell ref="AQ7:AQ8"/>
    <mergeCell ref="AS4:AU6"/>
    <mergeCell ref="AV4:AX6"/>
    <mergeCell ref="AZ4:BB6"/>
    <mergeCell ref="Y4:AA6"/>
    <mergeCell ref="AB4:AD6"/>
    <mergeCell ref="AF4:AH6"/>
    <mergeCell ref="AI4:AK6"/>
    <mergeCell ref="AL4:AN6"/>
    <mergeCell ref="AP4:AR6"/>
    <mergeCell ref="AC7:AC8"/>
    <mergeCell ref="AD7:AD8"/>
    <mergeCell ref="AF7:AF8"/>
    <mergeCell ref="AG7:AG8"/>
    <mergeCell ref="AL7:AL8"/>
    <mergeCell ref="AM7:AM8"/>
    <mergeCell ref="AN7:AN8"/>
    <mergeCell ref="AR7:AR8"/>
    <mergeCell ref="B7:B8"/>
    <mergeCell ref="C7:C8"/>
    <mergeCell ref="D7:D8"/>
    <mergeCell ref="B4:D6"/>
    <mergeCell ref="M7:M8"/>
    <mergeCell ref="N7:N8"/>
    <mergeCell ref="O7:O8"/>
    <mergeCell ref="P7:P8"/>
    <mergeCell ref="Q7:Q8"/>
    <mergeCell ref="E4:G6"/>
    <mergeCell ref="H4:J6"/>
    <mergeCell ref="L4:N6"/>
    <mergeCell ref="O4:Q6"/>
    <mergeCell ref="V4:X6"/>
    <mergeCell ref="V7:V8"/>
    <mergeCell ref="W7:W8"/>
    <mergeCell ref="X7:X8"/>
    <mergeCell ref="R4:T6"/>
    <mergeCell ref="R7:R8"/>
    <mergeCell ref="S7:S8"/>
    <mergeCell ref="T7:T8"/>
  </mergeCells>
  <phoneticPr fontId="2"/>
  <pageMargins left="0.59055118110236227" right="0.59055118110236227" top="0.59055118110236227" bottom="0.39370078740157483" header="0.51181102362204722" footer="0.31496062992125984"/>
  <pageSetup paperSize="9" scale="87" firstPageNumber="27" orientation="portrait" useFirstPageNumber="1" r:id="rId1"/>
  <headerFooter alignWithMargins="0">
    <oddFooter>&amp;C&amp;P</oddFooter>
  </headerFooter>
  <colBreaks count="6" manualBreakCount="6">
    <brk id="10" max="49" man="1"/>
    <brk id="20" max="49" man="1"/>
    <brk id="30" max="49" man="1"/>
    <brk id="40" max="49" man="1"/>
    <brk id="50" max="49" man="1"/>
    <brk id="60" max="49" man="1"/>
  </colBreaks>
  <ignoredErrors>
    <ignoredError sqref="BL2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徴収実績</vt:lpstr>
      <vt:lpstr>徴収実績!Print_Area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波紫　徳彰</dc:creator>
  <cp:lastModifiedBy>300247</cp:lastModifiedBy>
  <cp:lastPrinted>2021-12-08T05:59:06Z</cp:lastPrinted>
  <dcterms:created xsi:type="dcterms:W3CDTF">2000-01-13T08:42:24Z</dcterms:created>
  <dcterms:modified xsi:type="dcterms:W3CDTF">2021-12-08T05:59:46Z</dcterms:modified>
</cp:coreProperties>
</file>